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5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7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embeddings/oleObject14.bin" ContentType="application/vnd.openxmlformats-officedocument.oleObject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-ING\Downloads\"/>
    </mc:Choice>
  </mc:AlternateContent>
  <bookViews>
    <workbookView xWindow="0" yWindow="0" windowWidth="28800" windowHeight="12435" tabRatio="880"/>
  </bookViews>
  <sheets>
    <sheet name="1. IDENTIFICACIÓN Y DESCRIPCIÓN" sheetId="21" r:id="rId1"/>
    <sheet name="2. ANALISIS" sheetId="18" r:id="rId2"/>
    <sheet name="3. CALIFICACION Y EVALUACION" sheetId="19" r:id="rId3"/>
    <sheet name="4. VALORACIÓN" sheetId="22" r:id="rId4"/>
    <sheet name="5. CONTROLES" sheetId="20" r:id="rId5"/>
    <sheet name="6. RIESGO RESIDUAL" sheetId="25" r:id="rId6"/>
    <sheet name="7. GRAFICA" sheetId="23" r:id="rId7"/>
    <sheet name="8. MAPA" sheetId="27" r:id="rId8"/>
    <sheet name="9. SEGUIMIENTO Y MONITOREO" sheetId="2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1_SE" localSheetId="5">#REF!</definedName>
    <definedName name="_1_SE">#REF!</definedName>
    <definedName name="_xlnm._FilterDatabase" localSheetId="0" hidden="1">'1. IDENTIFICACIÓN Y DESCRIPCIÓN'!$U$35:$U$35</definedName>
    <definedName name="_xlnm._FilterDatabase" localSheetId="1" hidden="1">'1. IDENTIFICACIÓN Y DESCRIPCIÓN'!$U$35:$U$35</definedName>
    <definedName name="A" localSheetId="5">#REF!</definedName>
    <definedName name="A">#REF!</definedName>
    <definedName name="AA" localSheetId="5">#REF!</definedName>
    <definedName name="AA">#REF!</definedName>
    <definedName name="accion" localSheetId="0">[1]FUENTES!#REF!</definedName>
    <definedName name="accion" localSheetId="5">#REF!</definedName>
    <definedName name="accion">#REF!</definedName>
    <definedName name="ACCIONES">#REF!</definedName>
    <definedName name="ACTIVIDADES_DE_GESTION_Y_CONTROL">#REF!</definedName>
    <definedName name="AGENTE" localSheetId="5">#REF!</definedName>
    <definedName name="AGENTE">#REF!</definedName>
    <definedName name="_xlnm.Print_Area" localSheetId="0">'1. IDENTIFICACIÓN Y DESCRIPCIÓN'!$B$10:$U$34</definedName>
    <definedName name="_xlnm.Print_Area" localSheetId="1">'2. ANALISIS'!$B$10:$AD$13</definedName>
    <definedName name="_xlnm.Print_Area" localSheetId="4">'5. CONTROLES'!$B$10:$AP$32</definedName>
    <definedName name="AREA_IMPACTO" localSheetId="5">#REF!</definedName>
    <definedName name="AREA_IMPACTO">#REF!</definedName>
    <definedName name="AREAS_IMPACTO">#REF!</definedName>
    <definedName name="ASUNTOS_TECNICOS">#REF!</definedName>
    <definedName name="ASUNTOS_TECNOLOGICOS">#REF!</definedName>
    <definedName name="B" localSheetId="5">#REF!</definedName>
    <definedName name="B">#REF!</definedName>
    <definedName name="BASE_DE_ACTIVOS_Y_RECURSOS_DE_LA_ORGANIZACIÓN">#REF!</definedName>
    <definedName name="CALIFICACION">#REF!</definedName>
    <definedName name="CANAL_DE_DISTRIBUCION">[2]DATOS!$C$16:$C$27</definedName>
    <definedName name="CAUSA">#REF!</definedName>
    <definedName name="CAUSAS">[3]CAUSAS!$C$6:$O$11</definedName>
    <definedName name="CAUSASDERIESGO">#REF!</definedName>
    <definedName name="CAUSASDERIESGO1">#REF!</definedName>
    <definedName name="CIRCUNSTANCIAS_ECONOMICAS_Y_DE_MERCADO">#REF!</definedName>
    <definedName name="CIRCUNSTANCIAS_ECONOMICAS_Y_DEL_ESTADO">#REF!</definedName>
    <definedName name="CIRCUNSTANCIAS_POLITICAS_Y_LEGISLATIVAS">#REF!</definedName>
    <definedName name="CIRCUNSTANCIAS_POLITICAS_Y_LEGISSLATIVAS">#REF!</definedName>
    <definedName name="CLAVE" localSheetId="5">[4]FUENTES!#REF!</definedName>
    <definedName name="CLAVE">#REF!</definedName>
    <definedName name="CLAVECAUSA" localSheetId="5">[5]CAUSAS!$C$12:$O$12</definedName>
    <definedName name="CLAVECAUSA">[3]CAUSAS!$C$12:$O$12</definedName>
    <definedName name="CLAVECONT">#REF!</definedName>
    <definedName name="CLAVECONTROL" localSheetId="5">'[5]NO BORRAR'!$B$41:$B$57</definedName>
    <definedName name="CLAVECONTROL">'[3]NO BORRAR'!$B$41:$B$57</definedName>
    <definedName name="CLAVEOBJ">#REF!</definedName>
    <definedName name="CLAVEPOL">#REF!</definedName>
    <definedName name="CLAVEPOLITICA" localSheetId="5">'[5]NO BORRAR'!$B$3:$B$17</definedName>
    <definedName name="CLAVEPOLITICA">'[3]NO BORRAR'!$B$3:$B$17</definedName>
    <definedName name="CLAVEPROC">#REF!</definedName>
    <definedName name="CLAVEPROCEDIMIENTO" localSheetId="5">'[5]NO BORRAR'!$B$22:$B$38</definedName>
    <definedName name="CLAVEPROCEDIMIENTO">'[3]NO BORRAR'!$B$22:$B$38</definedName>
    <definedName name="CLAVERIESGO">#REF!</definedName>
    <definedName name="CLIENTE">#REF!</definedName>
    <definedName name="CLIENTES">#REF!</definedName>
    <definedName name="CODIGO" localSheetId="5">#REF!</definedName>
    <definedName name="CODIGO">#REF!</definedName>
    <definedName name="CODIGO_RIESGO" localSheetId="0">'1. IDENTIFICACIÓN Y DESCRIPCIÓN'!#REF!</definedName>
    <definedName name="CODIGO_RIESGO" localSheetId="2">'3. CALIFICACION Y EVALUACION'!#REF!</definedName>
    <definedName name="CODIGO_RIESGO" localSheetId="4">'5. CONTROLES'!#REF!</definedName>
    <definedName name="CODIGO_RIESGO" localSheetId="5">[6]IDR!#REF!</definedName>
    <definedName name="CODIGO_RIESGO">#REF!</definedName>
    <definedName name="CODIGO1" localSheetId="5">#REF!</definedName>
    <definedName name="CODIGO1">#REF!</definedName>
    <definedName name="COMPORTAMIENTO_HUMANO">#REF!</definedName>
    <definedName name="COMPORTAMIENTO_ORGANIZACIONAL">#REF!</definedName>
    <definedName name="CONFLICTOS_SOCIALES" localSheetId="5">#REF!</definedName>
    <definedName name="CONFLICTOS_SOCIALES">#REF!</definedName>
    <definedName name="CONTEXTO_ECONOMICO_DE_MERCADO">#REF!</definedName>
    <definedName name="CONTEXTO_POLITICO">#REF!</definedName>
    <definedName name="CONTROL" localSheetId="5">'[5]NO BORRAR'!$C$41:$C$53</definedName>
    <definedName name="CONTROL">'[3]NO BORRAR'!$C$41:$C$53</definedName>
    <definedName name="CONTROLES">#REF!</definedName>
    <definedName name="COSTO_DE_ACTIVIDADES">#REF!</definedName>
    <definedName name="_xlnm.Criteria" localSheetId="1">'2. ANALISIS'!#REF!</definedName>
    <definedName name="CRONOGRAMA_DE_ACTIVIDADES">#REF!</definedName>
    <definedName name="Cual_serà_el_nombre_del_procedimiento?">#REF!</definedName>
    <definedName name="DAÑOS_A_ACTIVOS">#REF!</definedName>
    <definedName name="DESEMPEÑO">#REF!</definedName>
    <definedName name="DIRECCION_ACTIVIDADES_MARITIMAS" localSheetId="5">#REF!</definedName>
    <definedName name="DIRECCION_ACTIVIDADES_MARITIMAS">#REF!</definedName>
    <definedName name="EFECTORIESGO1">#REF!</definedName>
    <definedName name="EJECUCION_Y__ADMINISTRACION_DEL_PROCESO">#REF!</definedName>
    <definedName name="EJECUCION_Y_ADMINISTRACION_DEL_PROCESO">#REF!</definedName>
    <definedName name="ENTORNO">#REF!</definedName>
    <definedName name="ESTABILIDAD_POLITICA" localSheetId="5">#REF!</definedName>
    <definedName name="ESTABILIDAD_POLITICA">#REF!</definedName>
    <definedName name="EVENTOS">#REF!</definedName>
    <definedName name="EVENTOS_NATUALES">#REF!</definedName>
    <definedName name="EVENTOS_NATURALES" localSheetId="0">[1]FUENTES!#REF!</definedName>
    <definedName name="EVENTOS_NATURALES" localSheetId="5">#REF!</definedName>
    <definedName name="EVENTOS_NATURALES">#REF!</definedName>
    <definedName name="EVENTOS_NATURALES_">#REF!</definedName>
    <definedName name="FACTOR">[2]DATOS!$A$16:$E$16</definedName>
    <definedName name="FACTOR_DEL_RIESGO">#REF!</definedName>
    <definedName name="FACTORES">#REF!</definedName>
    <definedName name="FALLAS_TECNOLOGICAS">#REF!</definedName>
    <definedName name="FRAUD_EXTERNO">#REF!</definedName>
    <definedName name="FRAUDE_EXTERNO">#REF!</definedName>
    <definedName name="FRAUDE_INTERNO">#REF!</definedName>
    <definedName name="FRECUENCIA" localSheetId="0">[1]FUENTES!#REF!</definedName>
    <definedName name="FRECUENCIA" localSheetId="5">#REF!</definedName>
    <definedName name="FRECUENCIA">#REF!</definedName>
    <definedName name="FUENTE" localSheetId="5">#REF!</definedName>
    <definedName name="FUENTE">#REF!</definedName>
    <definedName name="FUENTES">[4]FUENTES!#REF!</definedName>
    <definedName name="FUENTES_DE_RIESGO">#REF!</definedName>
    <definedName name="FUENTES_RIESGO" localSheetId="5">#REF!</definedName>
    <definedName name="FUENTES_RIESGO">#REF!</definedName>
    <definedName name="GENTE">#REF!</definedName>
    <definedName name="GESTION">#REF!</definedName>
    <definedName name="GESTION_CONTROL">#REF!</definedName>
    <definedName name="GESTION_TECNICA">#REF!</definedName>
    <definedName name="GRAVEDAD" localSheetId="0">[1]FUENTES!#REF!</definedName>
    <definedName name="GRAVEDAD" localSheetId="5">#REF!</definedName>
    <definedName name="GRAVEDAD">#REF!</definedName>
    <definedName name="IMPACTO" localSheetId="5">#REF!</definedName>
    <definedName name="IMPACTO">#REF!</definedName>
    <definedName name="IMPACTORIESGO">#REF!</definedName>
    <definedName name="INGRESOS_Y_DERECHOS">#REF!</definedName>
    <definedName name="INSTALACIONES" localSheetId="5">#REF!</definedName>
    <definedName name="INSTALACIONES">#REF!</definedName>
    <definedName name="INSTALACIONES_">#REF!</definedName>
    <definedName name="INTANGIBLES">#REF!</definedName>
    <definedName name="LEGAL">#REF!</definedName>
    <definedName name="LET">#REF!</definedName>
    <definedName name="MACROPROCESO" localSheetId="5">#REF!</definedName>
    <definedName name="MACROPROCESO">#REF!</definedName>
    <definedName name="MERCADO">#REF!</definedName>
    <definedName name="NOMBRE">[4]FUENTES!#REF!</definedName>
    <definedName name="NOMBRE_RIESGO" localSheetId="0">'1. IDENTIFICACIÓN Y DESCRIPCIÓN'!#REF!</definedName>
    <definedName name="NOMBRE_RIESGO" localSheetId="2">'3. CALIFICACION Y EVALUACION'!#REF!</definedName>
    <definedName name="NOMBRE_RIESGO" localSheetId="4">'5. CONTROLES'!#REF!</definedName>
    <definedName name="NOMBRE_RIESGO" localSheetId="5">[6]IDR!#REF!</definedName>
    <definedName name="NOMBRE_RIESGO">#REF!</definedName>
    <definedName name="NUM">#REF!</definedName>
    <definedName name="OBJETIVOS">#REF!</definedName>
    <definedName name="OPERACIÓN">[2]DATOS!$E$16:$E$27</definedName>
    <definedName name="OTROS">#REF!</definedName>
    <definedName name="PERSONA">#REF!</definedName>
    <definedName name="PERSONAS" localSheetId="5">#REF!</definedName>
    <definedName name="PERSONAS">#REF!</definedName>
    <definedName name="PESO">#REF!</definedName>
    <definedName name="politica" localSheetId="5">#REF!</definedName>
    <definedName name="POLITICA">'[3]NO BORRAR'!$C$3:$C$17</definedName>
    <definedName name="POLITICAS_GUBERNAMENTALES" localSheetId="5">#REF!</definedName>
    <definedName name="POLITICAS_GUBERNAMENTALES">#REF!</definedName>
    <definedName name="PROCEDIMIENTO">#REF!</definedName>
    <definedName name="PROCESO" localSheetId="5">#REF!</definedName>
    <definedName name="PROCESO">#REF!</definedName>
    <definedName name="PROCESOS">[2]DATOS!$A$4:$A$7</definedName>
    <definedName name="PRODUCTO">[2]DATOS!$D$16:$D$27</definedName>
    <definedName name="PUNTAJE" localSheetId="0">[1]FUENTES!#REF!</definedName>
    <definedName name="PUNTAJE" localSheetId="5">#REF!</definedName>
    <definedName name="PUNTAJE">#REF!</definedName>
    <definedName name="PUNTAJEF" localSheetId="0">[1]FUENTES!#REF!</definedName>
    <definedName name="PUNTAJEF" localSheetId="5">#REF!</definedName>
    <definedName name="PUNTAJEF">#REF!</definedName>
    <definedName name="PUNTAJEG" localSheetId="0">[1]FUENTES!#REF!</definedName>
    <definedName name="PUNTAJEG" localSheetId="5">#REF!</definedName>
    <definedName name="PUNTAJEG">#REF!</definedName>
    <definedName name="q">#REF!</definedName>
    <definedName name="RELACIONADO" localSheetId="0">[1]FUENTES!$A$3:$R$3</definedName>
    <definedName name="RELACIONADO" localSheetId="5">#REF!</definedName>
    <definedName name="RELACIONADO">#REF!</definedName>
    <definedName name="RELACIONADOCON">#REF!</definedName>
    <definedName name="RELACIONADOS_INSTALACIONES">#REF!</definedName>
    <definedName name="RELACIONES_CON_EL_CLIENTE">#REF!</definedName>
    <definedName name="RELACIONES_CON_EL_USUARIO">#REF!</definedName>
    <definedName name="RELACIONES_CON_EL_USUSARIO">#REF!</definedName>
    <definedName name="RELACIONES_CON_USUARIO">#REF!</definedName>
    <definedName name="RELACIONES_LABORALES">#REF!</definedName>
    <definedName name="RESPUESTA" localSheetId="5">'[5]NO BORRAR'!$G$1:$G$5</definedName>
    <definedName name="RESPUESTA">'[3]NO BORRAR'!$G$1:$G$5</definedName>
    <definedName name="RIESGO_ASOCIADO">#REF!</definedName>
    <definedName name="RIESGO_ASOCIADO_POR_CAUSA">#REF!</definedName>
    <definedName name="RIESGO_ASOCIADO_POR_IMPACTO">#REF!</definedName>
    <definedName name="RIESGOESPECIFICO">#REF!</definedName>
    <definedName name="RIESGOESPECIFICO2">#REF!</definedName>
    <definedName name="RIESGOS" localSheetId="0">[1]FUENTES!$A$3:$A$327</definedName>
    <definedName name="RIESGOS" localSheetId="5">#REF!</definedName>
    <definedName name="RIESGOS">#REF!</definedName>
    <definedName name="SE" localSheetId="5">#REF!</definedName>
    <definedName name="SE">#REF!</definedName>
    <definedName name="SI_NO" localSheetId="5">'[7]NO BORRAR'!$F$1:$F$2</definedName>
    <definedName name="SI_NO">'[8]NO BORRAR'!$F$1:$F$2</definedName>
    <definedName name="SINO">#REF!</definedName>
    <definedName name="SISTEMAS" localSheetId="5">#REF!</definedName>
    <definedName name="SISTEMAS">#REF!</definedName>
    <definedName name="SISTEMAS_DE_INFORMACION">#REF!</definedName>
    <definedName name="TECNOLOGIA" localSheetId="5">#REF!</definedName>
    <definedName name="TECNOLOGIA">#REF!</definedName>
    <definedName name="TECNOLOGIA_">#REF!</definedName>
    <definedName name="TIPOACCION" localSheetId="5">'[5]NO BORRAR'!$I$1:$I$9</definedName>
    <definedName name="TIPOACCION">'[3]NO BORRAR'!$I$1:$I$9</definedName>
    <definedName name="_xlnm.Print_Titles" localSheetId="0">'1. IDENTIFICACIÓN Y DESCRIPCIÓN'!$10:$10</definedName>
    <definedName name="_xlnm.Print_Titles" localSheetId="1">'2. ANALISIS'!$10:$11</definedName>
    <definedName name="_xlnm.Print_Titles" localSheetId="2">'2. ANALISIS'!$10:$11</definedName>
    <definedName name="_xlnm.Print_Titles" localSheetId="4">'5. CONTROLES'!$10:$12</definedName>
    <definedName name="TOTAL_PUNTAJE_RIESGO">#REF!</definedName>
    <definedName name="TRATAMIENTO">#REF!</definedName>
    <definedName name="TRATAMIENTO_RIESGO" localSheetId="5">'[7]NO BORRAR'!$G$1:$G$5</definedName>
    <definedName name="TRATAMIENTO_RIESGO">'[8]NO BORRAR'!$G$1:$G$5</definedName>
    <definedName name="USUARIO">#REF!</definedName>
    <definedName name="VALORES_ETICOS">#REF!</definedName>
    <definedName name="X" localSheetId="5">#REF!</definedName>
    <definedName name="X">#REF!</definedName>
    <definedName name="Y" localSheetId="5">#REF!</definedName>
    <definedName name="Y">#REF!</definedName>
    <definedName name="Z" localSheetId="5">#REF!</definedName>
    <definedName name="Z">#REF!</definedName>
    <definedName name="zona" localSheetId="0">[1]FUENTES!#REF!</definedName>
    <definedName name="zona" localSheetId="5">#REF!</definedName>
    <definedName name="zona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31" i="26" l="1"/>
  <c r="AI29" i="26"/>
  <c r="F7" i="25" l="1"/>
  <c r="AI23" i="26" l="1"/>
  <c r="B26" i="27"/>
  <c r="B28" i="27"/>
  <c r="G28" i="27"/>
  <c r="M28" i="27"/>
  <c r="O28" i="27"/>
  <c r="T28" i="27"/>
  <c r="Y28" i="27"/>
  <c r="AB28" i="27"/>
  <c r="AE28" i="27"/>
  <c r="AO28" i="27"/>
  <c r="B29" i="27"/>
  <c r="G29" i="27"/>
  <c r="M29" i="27"/>
  <c r="O29" i="27"/>
  <c r="T29" i="27"/>
  <c r="Y29" i="27"/>
  <c r="AB29" i="27"/>
  <c r="AE29" i="27"/>
  <c r="AO29" i="27"/>
  <c r="B30" i="27"/>
  <c r="G30" i="27"/>
  <c r="M30" i="27"/>
  <c r="O30" i="27"/>
  <c r="T30" i="27"/>
  <c r="Y30" i="27"/>
  <c r="AB30" i="27"/>
  <c r="AE30" i="27"/>
  <c r="AO30" i="27"/>
  <c r="B29" i="20"/>
  <c r="B28" i="25" s="1"/>
  <c r="B28" i="23" s="1"/>
  <c r="D29" i="20"/>
  <c r="AB29" i="20"/>
  <c r="AD29" i="20"/>
  <c r="AF29" i="20"/>
  <c r="AH29" i="20"/>
  <c r="B30" i="20"/>
  <c r="B29" i="25" s="1"/>
  <c r="B29" i="23" s="1"/>
  <c r="D30" i="20"/>
  <c r="AB30" i="20"/>
  <c r="AD30" i="20"/>
  <c r="AF30" i="20"/>
  <c r="AH30" i="20"/>
  <c r="B31" i="20"/>
  <c r="B30" i="25" s="1"/>
  <c r="B30" i="23" s="1"/>
  <c r="D31" i="20"/>
  <c r="AB31" i="20"/>
  <c r="AD31" i="20"/>
  <c r="AF31" i="20"/>
  <c r="AH31" i="20"/>
  <c r="B27" i="22"/>
  <c r="D27" i="22"/>
  <c r="J27" i="22"/>
  <c r="N27" i="22"/>
  <c r="R27" i="22"/>
  <c r="B28" i="22"/>
  <c r="D28" i="22"/>
  <c r="J28" i="22"/>
  <c r="N28" i="22"/>
  <c r="R28" i="22"/>
  <c r="B29" i="22"/>
  <c r="D29" i="22"/>
  <c r="J29" i="22"/>
  <c r="N29" i="22"/>
  <c r="R29" i="22"/>
  <c r="Z28" i="19"/>
  <c r="Z29" i="19"/>
  <c r="Z30" i="19"/>
  <c r="E28" i="19"/>
  <c r="E29" i="19"/>
  <c r="E30" i="19"/>
  <c r="B28" i="19"/>
  <c r="B29" i="19"/>
  <c r="B30" i="19"/>
  <c r="D28" i="18"/>
  <c r="D29" i="18"/>
  <c r="D30" i="18"/>
  <c r="B27" i="18"/>
  <c r="B28" i="18"/>
  <c r="B29" i="18"/>
  <c r="B30" i="18"/>
  <c r="B26" i="18"/>
  <c r="B17" i="27"/>
  <c r="G17" i="27"/>
  <c r="M17" i="27"/>
  <c r="O17" i="27"/>
  <c r="T17" i="27"/>
  <c r="Y17" i="27"/>
  <c r="AB17" i="27"/>
  <c r="AE17" i="27"/>
  <c r="AO17" i="27"/>
  <c r="B18" i="20"/>
  <c r="B17" i="25" s="1"/>
  <c r="B17" i="23" s="1"/>
  <c r="D18" i="20"/>
  <c r="AB18" i="20"/>
  <c r="AD18" i="20"/>
  <c r="AF18" i="20"/>
  <c r="AH18" i="20"/>
  <c r="B16" i="22"/>
  <c r="D16" i="22"/>
  <c r="J16" i="22"/>
  <c r="N16" i="22"/>
  <c r="R16" i="22"/>
  <c r="B17" i="22"/>
  <c r="B18" i="22"/>
  <c r="B19" i="22"/>
  <c r="B20" i="22"/>
  <c r="B21" i="22"/>
  <c r="B22" i="22"/>
  <c r="B23" i="22"/>
  <c r="B24" i="22"/>
  <c r="B25" i="22"/>
  <c r="B26" i="22"/>
  <c r="B17" i="19"/>
  <c r="E17" i="19"/>
  <c r="Z17" i="19"/>
  <c r="D17" i="18"/>
  <c r="B15" i="18"/>
  <c r="B16" i="18"/>
  <c r="B17" i="18"/>
  <c r="B18" i="18"/>
  <c r="B19" i="18"/>
  <c r="B20" i="18"/>
  <c r="B21" i="18"/>
  <c r="B22" i="18"/>
  <c r="B23" i="18"/>
  <c r="B24" i="18"/>
  <c r="B25" i="18"/>
  <c r="B13" i="18"/>
  <c r="D13" i="18"/>
  <c r="B14" i="18"/>
  <c r="D14" i="18"/>
  <c r="D15" i="18"/>
  <c r="D16" i="18"/>
  <c r="D18" i="18"/>
  <c r="D19" i="18"/>
  <c r="D20" i="18"/>
  <c r="D21" i="18"/>
  <c r="D22" i="18"/>
  <c r="D23" i="18"/>
  <c r="D24" i="18"/>
  <c r="D25" i="18"/>
  <c r="D26" i="18"/>
  <c r="D27" i="18"/>
  <c r="AI41" i="26"/>
  <c r="AI39" i="26"/>
  <c r="AI37" i="26"/>
  <c r="AI35" i="26"/>
  <c r="AI33" i="26"/>
  <c r="AI15" i="26"/>
  <c r="AI17" i="26"/>
  <c r="AI19" i="26"/>
  <c r="AI21" i="26"/>
  <c r="AI25" i="26"/>
  <c r="AI27" i="26"/>
  <c r="AI13" i="26"/>
  <c r="Y27" i="26"/>
  <c r="B27" i="26"/>
  <c r="AM41" i="26"/>
  <c r="AM39" i="26"/>
  <c r="AM37" i="26"/>
  <c r="AM35" i="26"/>
  <c r="AM33" i="26"/>
  <c r="AM31" i="26"/>
  <c r="AM29" i="26"/>
  <c r="AM27" i="26"/>
  <c r="AM25" i="26"/>
  <c r="AM23" i="26"/>
  <c r="AM21" i="26"/>
  <c r="AM19" i="26"/>
  <c r="AM17" i="26"/>
  <c r="AM15" i="26"/>
  <c r="Y41" i="26"/>
  <c r="Y39" i="26"/>
  <c r="Y37" i="26"/>
  <c r="Y35" i="26"/>
  <c r="Y33" i="26"/>
  <c r="Y31" i="26"/>
  <c r="Y29" i="26"/>
  <c r="Y25" i="26"/>
  <c r="Y23" i="26"/>
  <c r="Y21" i="26"/>
  <c r="Y19" i="26"/>
  <c r="Y17" i="26"/>
  <c r="Y15" i="26"/>
  <c r="S41" i="26"/>
  <c r="S39" i="26"/>
  <c r="S37" i="26"/>
  <c r="S35" i="26"/>
  <c r="S33" i="26"/>
  <c r="S31" i="26"/>
  <c r="S29" i="26"/>
  <c r="S27" i="26"/>
  <c r="S25" i="26"/>
  <c r="S23" i="26"/>
  <c r="S21" i="26"/>
  <c r="S19" i="26"/>
  <c r="S17" i="26"/>
  <c r="S15" i="26"/>
  <c r="AM13" i="26"/>
  <c r="Y13" i="26"/>
  <c r="S13" i="26"/>
  <c r="D41" i="26"/>
  <c r="D39" i="26"/>
  <c r="D37" i="26"/>
  <c r="D35" i="26"/>
  <c r="D33" i="26"/>
  <c r="D31" i="26"/>
  <c r="D29" i="26"/>
  <c r="D27" i="26"/>
  <c r="D25" i="26"/>
  <c r="D23" i="26"/>
  <c r="D21" i="26"/>
  <c r="D19" i="26"/>
  <c r="D17" i="26"/>
  <c r="D15" i="26"/>
  <c r="B41" i="26"/>
  <c r="B39" i="26"/>
  <c r="B37" i="26"/>
  <c r="B35" i="26"/>
  <c r="B33" i="26"/>
  <c r="B31" i="26"/>
  <c r="B29" i="26"/>
  <c r="B25" i="26"/>
  <c r="B23" i="26"/>
  <c r="B21" i="26"/>
  <c r="B19" i="26"/>
  <c r="B17" i="26"/>
  <c r="B15" i="26"/>
  <c r="D13" i="26"/>
  <c r="B13" i="26"/>
  <c r="Z24" i="19"/>
  <c r="D19" i="20"/>
  <c r="B7" i="26"/>
  <c r="G7" i="26"/>
  <c r="B8" i="26"/>
  <c r="G8" i="26"/>
  <c r="B7" i="27"/>
  <c r="G7" i="27"/>
  <c r="B8" i="27"/>
  <c r="G8" i="27"/>
  <c r="B12" i="27"/>
  <c r="G12" i="27"/>
  <c r="M12" i="27"/>
  <c r="O12" i="27"/>
  <c r="T12" i="27"/>
  <c r="Y12" i="27"/>
  <c r="AB12" i="27"/>
  <c r="AE12" i="27"/>
  <c r="AO12" i="27"/>
  <c r="M13" i="26" s="1"/>
  <c r="B13" i="27"/>
  <c r="G13" i="27"/>
  <c r="M13" i="27"/>
  <c r="O13" i="27"/>
  <c r="T13" i="27"/>
  <c r="Y13" i="27"/>
  <c r="AB13" i="27"/>
  <c r="AE13" i="27"/>
  <c r="AO13" i="27"/>
  <c r="M15" i="26" s="1"/>
  <c r="B14" i="27"/>
  <c r="G14" i="27"/>
  <c r="M14" i="27"/>
  <c r="O14" i="27"/>
  <c r="T14" i="27"/>
  <c r="Y14" i="27"/>
  <c r="AB14" i="27"/>
  <c r="AE14" i="27"/>
  <c r="AO14" i="27"/>
  <c r="M17" i="26" s="1"/>
  <c r="B15" i="27"/>
  <c r="G15" i="27"/>
  <c r="M15" i="27"/>
  <c r="O15" i="27"/>
  <c r="T15" i="27"/>
  <c r="Y15" i="27"/>
  <c r="AB15" i="27"/>
  <c r="AE15" i="27"/>
  <c r="AO15" i="27"/>
  <c r="M19" i="26" s="1"/>
  <c r="B16" i="27"/>
  <c r="G16" i="27"/>
  <c r="M16" i="27"/>
  <c r="O16" i="27"/>
  <c r="T16" i="27"/>
  <c r="Y16" i="27"/>
  <c r="AB16" i="27"/>
  <c r="AE16" i="27"/>
  <c r="AO16" i="27"/>
  <c r="M21" i="26" s="1"/>
  <c r="B18" i="27"/>
  <c r="G18" i="27"/>
  <c r="M18" i="27"/>
  <c r="O18" i="27"/>
  <c r="T18" i="27"/>
  <c r="Y18" i="27"/>
  <c r="AB18" i="27"/>
  <c r="AE18" i="27"/>
  <c r="AO18" i="27"/>
  <c r="M23" i="26" s="1"/>
  <c r="B19" i="27"/>
  <c r="G19" i="27"/>
  <c r="M19" i="27"/>
  <c r="O19" i="27"/>
  <c r="T19" i="27"/>
  <c r="Y19" i="27"/>
  <c r="AB19" i="27"/>
  <c r="AE19" i="27"/>
  <c r="AO19" i="27"/>
  <c r="M25" i="26" s="1"/>
  <c r="B20" i="27"/>
  <c r="G20" i="27"/>
  <c r="M20" i="27"/>
  <c r="O20" i="27"/>
  <c r="T20" i="27"/>
  <c r="Y20" i="27"/>
  <c r="AB20" i="27"/>
  <c r="AE20" i="27"/>
  <c r="AO20" i="27"/>
  <c r="M27" i="26" s="1"/>
  <c r="B21" i="27"/>
  <c r="G21" i="27"/>
  <c r="M21" i="27"/>
  <c r="O21" i="27"/>
  <c r="T21" i="27"/>
  <c r="Y21" i="27"/>
  <c r="AB21" i="27"/>
  <c r="AE21" i="27"/>
  <c r="AO21" i="27"/>
  <c r="M29" i="26" s="1"/>
  <c r="B22" i="27"/>
  <c r="G22" i="27"/>
  <c r="M22" i="27"/>
  <c r="O22" i="27"/>
  <c r="T22" i="27"/>
  <c r="Y22" i="27"/>
  <c r="AB22" i="27"/>
  <c r="AE22" i="27"/>
  <c r="AO22" i="27"/>
  <c r="M31" i="26" s="1"/>
  <c r="B23" i="27"/>
  <c r="G23" i="27"/>
  <c r="M23" i="27"/>
  <c r="O23" i="27"/>
  <c r="T23" i="27"/>
  <c r="Y23" i="27"/>
  <c r="AB23" i="27"/>
  <c r="AE23" i="27"/>
  <c r="AO23" i="27"/>
  <c r="M33" i="26" s="1"/>
  <c r="B24" i="27"/>
  <c r="G24" i="27"/>
  <c r="M24" i="27"/>
  <c r="O24" i="27"/>
  <c r="T24" i="27"/>
  <c r="Y24" i="27"/>
  <c r="AB24" i="27"/>
  <c r="AE24" i="27"/>
  <c r="AO24" i="27"/>
  <c r="M35" i="26" s="1"/>
  <c r="B25" i="27"/>
  <c r="G25" i="27"/>
  <c r="M25" i="27"/>
  <c r="O25" i="27"/>
  <c r="T25" i="27"/>
  <c r="Y25" i="27"/>
  <c r="AB25" i="27"/>
  <c r="AE25" i="27"/>
  <c r="AO25" i="27"/>
  <c r="M37" i="26" s="1"/>
  <c r="G26" i="27"/>
  <c r="M26" i="27"/>
  <c r="O26" i="27"/>
  <c r="T26" i="27"/>
  <c r="Y26" i="27"/>
  <c r="AB26" i="27"/>
  <c r="AE26" i="27"/>
  <c r="AO26" i="27"/>
  <c r="M39" i="26" s="1"/>
  <c r="B27" i="27"/>
  <c r="G27" i="27"/>
  <c r="M27" i="27"/>
  <c r="O27" i="27"/>
  <c r="T27" i="27"/>
  <c r="Y27" i="27"/>
  <c r="AB27" i="27"/>
  <c r="AE27" i="27"/>
  <c r="AO27" i="27"/>
  <c r="M41" i="26" s="1"/>
  <c r="B7" i="23"/>
  <c r="B8" i="23"/>
  <c r="B7" i="25"/>
  <c r="B8" i="25"/>
  <c r="F8" i="25"/>
  <c r="B7" i="20"/>
  <c r="G7" i="20"/>
  <c r="B8" i="20"/>
  <c r="G8" i="20"/>
  <c r="B13" i="20"/>
  <c r="D13" i="20"/>
  <c r="AB13" i="20"/>
  <c r="AD13" i="20"/>
  <c r="AF13" i="20"/>
  <c r="AH13" i="20"/>
  <c r="B14" i="20"/>
  <c r="B13" i="25" s="1"/>
  <c r="B13" i="23" s="1"/>
  <c r="D14" i="20"/>
  <c r="AB14" i="20"/>
  <c r="AD14" i="20"/>
  <c r="AF14" i="20"/>
  <c r="AH14" i="20"/>
  <c r="B15" i="20"/>
  <c r="B14" i="25" s="1"/>
  <c r="B14" i="23" s="1"/>
  <c r="D15" i="20"/>
  <c r="AB15" i="20"/>
  <c r="AD15" i="20"/>
  <c r="AF15" i="20"/>
  <c r="AH15" i="20"/>
  <c r="B16" i="20"/>
  <c r="B15" i="25" s="1"/>
  <c r="B15" i="23" s="1"/>
  <c r="D16" i="20"/>
  <c r="AB16" i="20"/>
  <c r="AD16" i="20"/>
  <c r="AF16" i="20"/>
  <c r="AH16" i="20"/>
  <c r="B17" i="20"/>
  <c r="B16" i="25" s="1"/>
  <c r="B16" i="23" s="1"/>
  <c r="D17" i="20"/>
  <c r="AB17" i="20"/>
  <c r="AD17" i="20"/>
  <c r="AF17" i="20"/>
  <c r="AH17" i="20"/>
  <c r="B19" i="20"/>
  <c r="B18" i="25" s="1"/>
  <c r="B18" i="23" s="1"/>
  <c r="AB19" i="20"/>
  <c r="AD19" i="20"/>
  <c r="AF19" i="20"/>
  <c r="AH19" i="20"/>
  <c r="B20" i="20"/>
  <c r="B19" i="25" s="1"/>
  <c r="B19" i="23" s="1"/>
  <c r="D20" i="20"/>
  <c r="AB20" i="20"/>
  <c r="AD20" i="20"/>
  <c r="AF20" i="20"/>
  <c r="AH20" i="20"/>
  <c r="B21" i="20"/>
  <c r="B20" i="25" s="1"/>
  <c r="B20" i="23" s="1"/>
  <c r="D21" i="20"/>
  <c r="AB21" i="20"/>
  <c r="AD21" i="20"/>
  <c r="AF21" i="20"/>
  <c r="AH21" i="20"/>
  <c r="B22" i="20"/>
  <c r="B21" i="25" s="1"/>
  <c r="B21" i="23" s="1"/>
  <c r="D22" i="20"/>
  <c r="AB22" i="20"/>
  <c r="AD22" i="20"/>
  <c r="AF22" i="20"/>
  <c r="AH22" i="20"/>
  <c r="B23" i="20"/>
  <c r="B22" i="25" s="1"/>
  <c r="B22" i="23" s="1"/>
  <c r="D23" i="20"/>
  <c r="AB23" i="20"/>
  <c r="AD23" i="20"/>
  <c r="AF23" i="20"/>
  <c r="AH23" i="20"/>
  <c r="B24" i="20"/>
  <c r="B23" i="25" s="1"/>
  <c r="B23" i="23" s="1"/>
  <c r="D24" i="20"/>
  <c r="AB24" i="20"/>
  <c r="AD24" i="20"/>
  <c r="AF24" i="20"/>
  <c r="AH24" i="20"/>
  <c r="B25" i="20"/>
  <c r="B24" i="25" s="1"/>
  <c r="B24" i="23" s="1"/>
  <c r="D25" i="20"/>
  <c r="AB25" i="20"/>
  <c r="AD25" i="20"/>
  <c r="AF25" i="20"/>
  <c r="AH25" i="20"/>
  <c r="B26" i="20"/>
  <c r="B25" i="25" s="1"/>
  <c r="B25" i="23" s="1"/>
  <c r="D26" i="20"/>
  <c r="AB26" i="20"/>
  <c r="AD26" i="20"/>
  <c r="AF26" i="20"/>
  <c r="AH26" i="20"/>
  <c r="B27" i="20"/>
  <c r="B26" i="25" s="1"/>
  <c r="B26" i="23" s="1"/>
  <c r="D27" i="20"/>
  <c r="AB27" i="20"/>
  <c r="AD27" i="20"/>
  <c r="AF27" i="20"/>
  <c r="AH27" i="20"/>
  <c r="B28" i="20"/>
  <c r="B27" i="25" s="1"/>
  <c r="B27" i="23" s="1"/>
  <c r="D28" i="20"/>
  <c r="AB28" i="20"/>
  <c r="AD28" i="20"/>
  <c r="AF28" i="20"/>
  <c r="AH28" i="20"/>
  <c r="B7" i="22"/>
  <c r="G7" i="22"/>
  <c r="B8" i="22"/>
  <c r="G8" i="22"/>
  <c r="B11" i="22"/>
  <c r="D11" i="22"/>
  <c r="J11" i="22"/>
  <c r="N11" i="22"/>
  <c r="R11" i="22"/>
  <c r="B12" i="22"/>
  <c r="D12" i="22"/>
  <c r="J12" i="22"/>
  <c r="N12" i="22"/>
  <c r="R12" i="22"/>
  <c r="B13" i="22"/>
  <c r="D13" i="22"/>
  <c r="J13" i="22"/>
  <c r="N13" i="22"/>
  <c r="R13" i="22"/>
  <c r="B14" i="22"/>
  <c r="D14" i="22"/>
  <c r="J14" i="22"/>
  <c r="N14" i="22"/>
  <c r="R14" i="22"/>
  <c r="B15" i="22"/>
  <c r="D15" i="22"/>
  <c r="J15" i="22"/>
  <c r="N15" i="22"/>
  <c r="R15" i="22"/>
  <c r="D17" i="22"/>
  <c r="J17" i="22"/>
  <c r="N17" i="22"/>
  <c r="R17" i="22"/>
  <c r="D18" i="22"/>
  <c r="J18" i="22"/>
  <c r="N18" i="22"/>
  <c r="R18" i="22"/>
  <c r="D19" i="22"/>
  <c r="J19" i="22"/>
  <c r="N19" i="22"/>
  <c r="R19" i="22"/>
  <c r="D20" i="22"/>
  <c r="J20" i="22"/>
  <c r="N20" i="22"/>
  <c r="R20" i="22"/>
  <c r="D21" i="22"/>
  <c r="J21" i="22"/>
  <c r="N21" i="22"/>
  <c r="R21" i="22"/>
  <c r="D22" i="22"/>
  <c r="J22" i="22"/>
  <c r="N22" i="22"/>
  <c r="R22" i="22"/>
  <c r="D23" i="22"/>
  <c r="J23" i="22"/>
  <c r="N23" i="22"/>
  <c r="R23" i="22"/>
  <c r="D24" i="22"/>
  <c r="J24" i="22"/>
  <c r="N24" i="22"/>
  <c r="R24" i="22"/>
  <c r="D25" i="22"/>
  <c r="J25" i="22"/>
  <c r="N25" i="22"/>
  <c r="R25" i="22"/>
  <c r="D26" i="22"/>
  <c r="J26" i="22"/>
  <c r="N26" i="22"/>
  <c r="R26" i="22"/>
  <c r="B7" i="19"/>
  <c r="G7" i="19"/>
  <c r="B8" i="19"/>
  <c r="G8" i="19"/>
  <c r="B12" i="19"/>
  <c r="E12" i="19"/>
  <c r="Z12" i="19"/>
  <c r="B13" i="19"/>
  <c r="E13" i="19"/>
  <c r="Z13" i="19"/>
  <c r="B14" i="19"/>
  <c r="E14" i="19"/>
  <c r="Z14" i="19"/>
  <c r="B15" i="19"/>
  <c r="E15" i="19"/>
  <c r="Z15" i="19"/>
  <c r="B16" i="19"/>
  <c r="E16" i="19"/>
  <c r="Z16" i="19"/>
  <c r="B18" i="19"/>
  <c r="E18" i="19"/>
  <c r="Z18" i="19"/>
  <c r="B19" i="19"/>
  <c r="E19" i="19"/>
  <c r="Z19" i="19"/>
  <c r="B20" i="19"/>
  <c r="E20" i="19"/>
  <c r="Z20" i="19"/>
  <c r="B21" i="19"/>
  <c r="E21" i="19"/>
  <c r="Z21" i="19"/>
  <c r="B22" i="19"/>
  <c r="E22" i="19"/>
  <c r="Z22" i="19"/>
  <c r="B23" i="19"/>
  <c r="E23" i="19"/>
  <c r="Z23" i="19"/>
  <c r="B24" i="19"/>
  <c r="E24" i="19"/>
  <c r="B25" i="19"/>
  <c r="E25" i="19"/>
  <c r="Z25" i="19"/>
  <c r="B26" i="19"/>
  <c r="E26" i="19"/>
  <c r="Z26" i="19"/>
  <c r="B27" i="19"/>
  <c r="E27" i="19"/>
  <c r="Z27" i="19"/>
  <c r="B7" i="18"/>
  <c r="G7" i="18"/>
  <c r="B8" i="18"/>
  <c r="G8" i="18"/>
  <c r="B12" i="18"/>
  <c r="D12" i="18"/>
  <c r="B12" i="25" l="1"/>
  <c r="B12" i="23" s="1"/>
  <c r="AJ30" i="20"/>
  <c r="AJ28" i="20"/>
  <c r="AM28" i="20" s="1"/>
  <c r="I27" i="25" s="1"/>
  <c r="AJ24" i="20"/>
  <c r="AM24" i="20" s="1"/>
  <c r="I23" i="25" s="1"/>
  <c r="AJ20" i="20"/>
  <c r="AM20" i="20" s="1"/>
  <c r="I19" i="25" s="1"/>
  <c r="AJ27" i="20"/>
  <c r="AJ16" i="20"/>
  <c r="AM16" i="20" s="1"/>
  <c r="I15" i="25" s="1"/>
  <c r="AJ31" i="20"/>
  <c r="AM31" i="20" s="1"/>
  <c r="I30" i="25" s="1"/>
  <c r="AJ25" i="20"/>
  <c r="AM25" i="20" s="1"/>
  <c r="I24" i="25" s="1"/>
  <c r="AJ21" i="20"/>
  <c r="AM21" i="20" s="1"/>
  <c r="I20" i="25" s="1"/>
  <c r="AJ18" i="20"/>
  <c r="AM18" i="20" s="1"/>
  <c r="I17" i="25" s="1"/>
  <c r="AJ17" i="20"/>
  <c r="AM17" i="20" s="1"/>
  <c r="I16" i="25" s="1"/>
  <c r="AJ13" i="20"/>
  <c r="AJ26" i="20"/>
  <c r="AJ22" i="20"/>
  <c r="AM22" i="20" s="1"/>
  <c r="I21" i="25" s="1"/>
  <c r="AJ14" i="20"/>
  <c r="AM14" i="20" s="1"/>
  <c r="I13" i="25" s="1"/>
  <c r="AJ29" i="20"/>
  <c r="AM29" i="20" s="1"/>
  <c r="I28" i="25" s="1"/>
  <c r="AJ23" i="20"/>
  <c r="AM23" i="20" s="1"/>
  <c r="I22" i="25" s="1"/>
  <c r="AJ19" i="20"/>
  <c r="AM19" i="20" s="1"/>
  <c r="I18" i="25" s="1"/>
  <c r="AJ15" i="20"/>
  <c r="AM15" i="20" s="1"/>
  <c r="I14" i="25" s="1"/>
  <c r="AM30" i="20"/>
  <c r="I29" i="25" s="1"/>
  <c r="AM26" i="20"/>
  <c r="I25" i="25" s="1"/>
  <c r="AM27" i="20"/>
  <c r="I26" i="25" s="1"/>
  <c r="AD15" i="19"/>
  <c r="Z14" i="22" s="1"/>
  <c r="AK15" i="27" s="1"/>
  <c r="AD21" i="19"/>
  <c r="Z20" i="22" s="1"/>
  <c r="AK21" i="27" s="1"/>
  <c r="AD12" i="19"/>
  <c r="Z11" i="22" s="1"/>
  <c r="AK12" i="27" s="1"/>
  <c r="AD18" i="19"/>
  <c r="Z17" i="22" s="1"/>
  <c r="AK18" i="27" s="1"/>
  <c r="AD24" i="19"/>
  <c r="Z23" i="22" s="1"/>
  <c r="AK24" i="27" s="1"/>
  <c r="AD26" i="19"/>
  <c r="Z25" i="22" s="1"/>
  <c r="AK26" i="27" s="1"/>
  <c r="AD19" i="19"/>
  <c r="Z18" i="22" s="1"/>
  <c r="AK19" i="27" s="1"/>
  <c r="AD20" i="19"/>
  <c r="Z19" i="22" s="1"/>
  <c r="AK20" i="27" s="1"/>
  <c r="AD16" i="19"/>
  <c r="Z15" i="22" s="1"/>
  <c r="AK16" i="27" s="1"/>
  <c r="AD30" i="19"/>
  <c r="Z29" i="22" s="1"/>
  <c r="AK30" i="27" s="1"/>
  <c r="AD23" i="19"/>
  <c r="Z22" i="22" s="1"/>
  <c r="AK23" i="27" s="1"/>
  <c r="AD14" i="19"/>
  <c r="Z13" i="22" s="1"/>
  <c r="AK14" i="27" s="1"/>
  <c r="AD25" i="19"/>
  <c r="Z24" i="22" s="1"/>
  <c r="AK25" i="27" s="1"/>
  <c r="Z21" i="22"/>
  <c r="AK22" i="27" s="1"/>
  <c r="AD22" i="19"/>
  <c r="AD13" i="19"/>
  <c r="Z12" i="22" s="1"/>
  <c r="AK13" i="27" s="1"/>
  <c r="AD17" i="19"/>
  <c r="Z16" i="22" s="1"/>
  <c r="AK17" i="27" s="1"/>
  <c r="AD29" i="19"/>
  <c r="Z28" i="22" s="1"/>
  <c r="AK29" i="27" s="1"/>
  <c r="AD28" i="19"/>
  <c r="Z27" i="22" s="1"/>
  <c r="AK28" i="27" s="1"/>
  <c r="AD27" i="19"/>
  <c r="Z26" i="22" s="1"/>
  <c r="AK27" i="27" s="1"/>
  <c r="AH28" i="27"/>
  <c r="AH27" i="27"/>
  <c r="AH13" i="27"/>
  <c r="AH17" i="27"/>
  <c r="V12" i="22"/>
  <c r="D13" i="25" s="1"/>
  <c r="AH19" i="27"/>
  <c r="AH24" i="27"/>
  <c r="AH30" i="27"/>
  <c r="AH29" i="27"/>
  <c r="AH15" i="27"/>
  <c r="AH20" i="27"/>
  <c r="AH26" i="27"/>
  <c r="AH23" i="27"/>
  <c r="AH16" i="27"/>
  <c r="V27" i="22"/>
  <c r="D28" i="25" s="1"/>
  <c r="V25" i="22"/>
  <c r="D26" i="25" s="1"/>
  <c r="V23" i="22"/>
  <c r="D24" i="25" s="1"/>
  <c r="V17" i="22"/>
  <c r="D18" i="25" s="1"/>
  <c r="AH22" i="27"/>
  <c r="AH21" i="27"/>
  <c r="AH25" i="27"/>
  <c r="AH12" i="27"/>
  <c r="V14" i="22"/>
  <c r="D15" i="25" s="1"/>
  <c r="AH14" i="27"/>
  <c r="V29" i="22"/>
  <c r="D30" i="25" s="1"/>
  <c r="V26" i="22"/>
  <c r="D27" i="25" s="1"/>
  <c r="V20" i="22"/>
  <c r="D21" i="25" s="1"/>
  <c r="V18" i="22"/>
  <c r="D19" i="25" s="1"/>
  <c r="AH18" i="27"/>
  <c r="V15" i="22"/>
  <c r="D16" i="25" s="1"/>
  <c r="V22" i="22"/>
  <c r="D23" i="25" s="1"/>
  <c r="V28" i="22"/>
  <c r="V24" i="22"/>
  <c r="D25" i="25" s="1"/>
  <c r="V13" i="22"/>
  <c r="D14" i="25" s="1"/>
  <c r="V19" i="22"/>
  <c r="D20" i="25" s="1"/>
  <c r="V21" i="22"/>
  <c r="D22" i="25" s="1"/>
  <c r="V11" i="22"/>
  <c r="V16" i="22"/>
  <c r="AM13" i="20" l="1"/>
  <c r="I12" i="25" s="1"/>
  <c r="N19" i="25"/>
  <c r="S19" i="25" s="1"/>
  <c r="AU19" i="27" s="1"/>
  <c r="N18" i="25"/>
  <c r="S18" i="25" s="1"/>
  <c r="AU18" i="27" s="1"/>
  <c r="N30" i="25"/>
  <c r="S30" i="25" s="1"/>
  <c r="AU30" i="27" s="1"/>
  <c r="N28" i="25"/>
  <c r="S28" i="25" s="1"/>
  <c r="AU28" i="27" s="1"/>
  <c r="N15" i="25"/>
  <c r="S15" i="25" s="1"/>
  <c r="AU15" i="27" s="1"/>
  <c r="D29" i="25"/>
  <c r="N29" i="25" s="1"/>
  <c r="S29" i="25" s="1"/>
  <c r="V30" i="22"/>
  <c r="AD27" i="22" s="1"/>
  <c r="D17" i="25"/>
  <c r="N17" i="25" s="1"/>
  <c r="S17" i="25" s="1"/>
  <c r="D12" i="25"/>
  <c r="N12" i="25" s="1"/>
  <c r="S12" i="25" s="1"/>
  <c r="N13" i="25"/>
  <c r="S13" i="25" s="1"/>
  <c r="N20" i="25"/>
  <c r="S20" i="25" s="1"/>
  <c r="N21" i="25"/>
  <c r="S21" i="25" s="1"/>
  <c r="N26" i="25"/>
  <c r="S26" i="25" s="1"/>
  <c r="N14" i="25"/>
  <c r="S14" i="25" s="1"/>
  <c r="N23" i="25"/>
  <c r="S23" i="25" s="1"/>
  <c r="D23" i="23" s="1"/>
  <c r="N22" i="25"/>
  <c r="S22" i="25" s="1"/>
  <c r="N25" i="25"/>
  <c r="S25" i="25" s="1"/>
  <c r="N24" i="25"/>
  <c r="S24" i="25" s="1"/>
  <c r="N16" i="25"/>
  <c r="S16" i="25" s="1"/>
  <c r="N27" i="25"/>
  <c r="S27" i="25" s="1"/>
  <c r="H23" i="23" l="1"/>
  <c r="J33" i="26" s="1"/>
  <c r="AU12" i="27"/>
  <c r="AP13" i="20"/>
  <c r="I34" i="25"/>
  <c r="D19" i="23"/>
  <c r="D28" i="23"/>
  <c r="D18" i="23"/>
  <c r="D30" i="23"/>
  <c r="D15" i="23"/>
  <c r="AD13" i="22"/>
  <c r="AH13" i="22" s="1"/>
  <c r="AD11" i="22"/>
  <c r="AD28" i="22"/>
  <c r="AH28" i="22" s="1"/>
  <c r="AD17" i="22"/>
  <c r="AH17" i="22" s="1"/>
  <c r="AD21" i="22"/>
  <c r="AH21" i="22" s="1"/>
  <c r="AD25" i="22"/>
  <c r="AH25" i="22" s="1"/>
  <c r="AD22" i="22"/>
  <c r="AH22" i="22" s="1"/>
  <c r="AH27" i="22"/>
  <c r="AD20" i="22"/>
  <c r="AH20" i="22" s="1"/>
  <c r="AD26" i="22"/>
  <c r="AH26" i="22" s="1"/>
  <c r="AD12" i="22"/>
  <c r="AD19" i="22"/>
  <c r="AH19" i="22" s="1"/>
  <c r="AD24" i="22"/>
  <c r="AH24" i="22" s="1"/>
  <c r="AD15" i="22"/>
  <c r="AH15" i="22" s="1"/>
  <c r="AD14" i="22"/>
  <c r="AH14" i="22" s="1"/>
  <c r="AD23" i="22"/>
  <c r="AH23" i="22" s="1"/>
  <c r="AD29" i="22"/>
  <c r="AH29" i="22" s="1"/>
  <c r="AD18" i="22"/>
  <c r="AH18" i="22" s="1"/>
  <c r="AD16" i="22"/>
  <c r="AH16" i="22" s="1"/>
  <c r="D24" i="23"/>
  <c r="H24" i="23" s="1"/>
  <c r="AU24" i="27"/>
  <c r="AU23" i="27"/>
  <c r="D25" i="23"/>
  <c r="H25" i="23" s="1"/>
  <c r="AU14" i="27"/>
  <c r="D14" i="23"/>
  <c r="H14" i="23" s="1"/>
  <c r="AU22" i="27"/>
  <c r="D22" i="23"/>
  <c r="H22" i="23" s="1"/>
  <c r="D26" i="23"/>
  <c r="H26" i="23" s="1"/>
  <c r="AU26" i="27"/>
  <c r="D20" i="23"/>
  <c r="H20" i="23" s="1"/>
  <c r="AU20" i="27"/>
  <c r="AU27" i="27"/>
  <c r="D27" i="23"/>
  <c r="H27" i="23" s="1"/>
  <c r="AU25" i="27"/>
  <c r="AU13" i="27"/>
  <c r="D13" i="23"/>
  <c r="H13" i="23" s="1"/>
  <c r="AU21" i="27"/>
  <c r="D21" i="23"/>
  <c r="H21" i="23" s="1"/>
  <c r="D29" i="23"/>
  <c r="AU29" i="27"/>
  <c r="D17" i="23"/>
  <c r="AU17" i="27"/>
  <c r="AU16" i="27"/>
  <c r="D16" i="23"/>
  <c r="H16" i="23" s="1"/>
  <c r="H29" i="23" l="1"/>
  <c r="AX29" i="27" s="1"/>
  <c r="H30" i="23"/>
  <c r="AX30" i="27" s="1"/>
  <c r="H18" i="23"/>
  <c r="AX18" i="27" s="1"/>
  <c r="H28" i="23"/>
  <c r="AX28" i="27" s="1"/>
  <c r="H19" i="23"/>
  <c r="J25" i="26" s="1"/>
  <c r="H17" i="23"/>
  <c r="AX17" i="27" s="1"/>
  <c r="H15" i="23"/>
  <c r="AX15" i="27" s="1"/>
  <c r="D12" i="23"/>
  <c r="AD30" i="22"/>
  <c r="AH11" i="22"/>
  <c r="AH12" i="22"/>
  <c r="AX25" i="27"/>
  <c r="AX27" i="27"/>
  <c r="J41" i="26"/>
  <c r="AX14" i="27"/>
  <c r="J17" i="26"/>
  <c r="AX21" i="27"/>
  <c r="J29" i="26"/>
  <c r="J15" i="26"/>
  <c r="AX13" i="27"/>
  <c r="J27" i="26"/>
  <c r="AX20" i="27"/>
  <c r="J37" i="26"/>
  <c r="AX23" i="27"/>
  <c r="AX26" i="27"/>
  <c r="J39" i="26"/>
  <c r="AX22" i="27"/>
  <c r="J31" i="26"/>
  <c r="J21" i="26"/>
  <c r="AX16" i="27"/>
  <c r="AX24" i="27"/>
  <c r="J35" i="26"/>
  <c r="AX19" i="27" l="1"/>
  <c r="J19" i="26"/>
  <c r="J23" i="26"/>
  <c r="H12" i="23"/>
  <c r="J13" i="26" s="1"/>
  <c r="AH30" i="22"/>
  <c r="AH32" i="22" s="1"/>
  <c r="D34" i="25" s="1"/>
  <c r="N34" i="25" s="1"/>
  <c r="S34" i="25" s="1"/>
  <c r="AX12" i="27" l="1"/>
</calcChain>
</file>

<file path=xl/comments1.xml><?xml version="1.0" encoding="utf-8"?>
<comments xmlns="http://schemas.openxmlformats.org/spreadsheetml/2006/main">
  <authors>
    <author xml:space="preserve">ADRIANA </author>
  </authors>
  <commentList>
    <comment ref="V12" authorId="0" shapeId="0">
      <text>
        <r>
          <rPr>
            <b/>
            <sz val="8"/>
            <color indexed="81"/>
            <rFont val="Tahoma"/>
            <family val="2"/>
          </rPr>
          <t xml:space="preserve">EFICAZ: </t>
        </r>
        <r>
          <rPr>
            <sz val="8"/>
            <color indexed="81"/>
            <rFont val="Tahoma"/>
            <family val="2"/>
          </rPr>
          <t xml:space="preserve">Cumple con los objetivos propuestos
</t>
        </r>
      </text>
    </comment>
    <comment ref="X12" authorId="0" shapeId="0">
      <text>
        <r>
          <rPr>
            <b/>
            <sz val="8"/>
            <color indexed="81"/>
            <rFont val="Tahoma"/>
            <family val="2"/>
          </rPr>
          <t xml:space="preserve">EFICIENTE: </t>
        </r>
        <r>
          <rPr>
            <sz val="8"/>
            <color indexed="81"/>
            <rFont val="Tahoma"/>
            <family val="2"/>
          </rPr>
          <t>Económico, de fácil obtención y aplicable</t>
        </r>
      </text>
    </comment>
    <comment ref="Z12" authorId="0" shapeId="0">
      <text>
        <r>
          <rPr>
            <b/>
            <sz val="8"/>
            <color indexed="81"/>
            <rFont val="Tahoma"/>
            <family val="2"/>
          </rPr>
          <t xml:space="preserve">EFECTIVO: </t>
        </r>
        <r>
          <rPr>
            <sz val="8"/>
            <color indexed="81"/>
            <rFont val="Tahoma"/>
            <family val="2"/>
          </rPr>
          <t xml:space="preserve"> El control logra mitigar o desaparecer el riesgo
</t>
        </r>
      </text>
    </comment>
  </commentList>
</comments>
</file>

<file path=xl/comments2.xml><?xml version="1.0" encoding="utf-8"?>
<comments xmlns="http://schemas.openxmlformats.org/spreadsheetml/2006/main">
  <authors>
    <author>lirodriguezb</author>
  </authors>
  <commentList>
    <comment ref="BB10" authorId="0" shapeId="0">
      <text>
        <r>
          <rPr>
            <sz val="8"/>
            <color indexed="81"/>
            <rFont val="Tahoma"/>
            <family val="2"/>
          </rPr>
          <t>en la parte  inferior de la hoja ver lineamiento para el tratamiento de los riesgos</t>
        </r>
      </text>
    </comment>
  </commentList>
</comments>
</file>

<file path=xl/sharedStrings.xml><?xml version="1.0" encoding="utf-8"?>
<sst xmlns="http://schemas.openxmlformats.org/spreadsheetml/2006/main" count="1123" uniqueCount="362">
  <si>
    <t>RIESGOS</t>
  </si>
  <si>
    <t>PERFIL DE RIESGO RESIDUAL CONSOLIDADO</t>
  </si>
  <si>
    <t>PERFIL RIESGO INHERENTE</t>
  </si>
  <si>
    <t>RIESGO CONTROLADO</t>
  </si>
  <si>
    <t>RIESGO RESIDUAL</t>
  </si>
  <si>
    <t>OPERACIÓN</t>
  </si>
  <si>
    <t>SISTEMAS DE INFORMACIÓN</t>
  </si>
  <si>
    <t>CONFLICTOS SOCIALES</t>
  </si>
  <si>
    <t>FINANCIERO</t>
  </si>
  <si>
    <t>CUMPLIMIENTO</t>
  </si>
  <si>
    <t>DOCUMENTADO</t>
  </si>
  <si>
    <t>DESCRIPCION</t>
  </si>
  <si>
    <t>CAUSAS</t>
  </si>
  <si>
    <t>RELACIONADO CON</t>
  </si>
  <si>
    <t>NOMBRE DEL RIESGO</t>
  </si>
  <si>
    <t>CALIFICACION</t>
  </si>
  <si>
    <t>ZONA RIESGO</t>
  </si>
  <si>
    <t>CONTROLES</t>
  </si>
  <si>
    <t>P</t>
  </si>
  <si>
    <t>C</t>
  </si>
  <si>
    <t>EFECTIVO</t>
  </si>
  <si>
    <t>D</t>
  </si>
  <si>
    <t>ENTORNO</t>
  </si>
  <si>
    <t>PROCESO INTERNO</t>
  </si>
  <si>
    <t>INSTALACIONES</t>
  </si>
  <si>
    <t>REPROCESOS</t>
  </si>
  <si>
    <t>PERDIDAS ECONOMICAS</t>
  </si>
  <si>
    <t>CONSECUENCIAS</t>
  </si>
  <si>
    <t>EVALUACIÓN</t>
  </si>
  <si>
    <t>ESTRATÉGICO</t>
  </si>
  <si>
    <t>POLÍTICAS GUBERNAMENTALES</t>
  </si>
  <si>
    <t>PERSONAS</t>
  </si>
  <si>
    <t>R1</t>
  </si>
  <si>
    <t>TERCEROS</t>
  </si>
  <si>
    <t>COMITES</t>
  </si>
  <si>
    <t>EFECTO</t>
  </si>
  <si>
    <t>PERDIDAS DE INFORMACION</t>
  </si>
  <si>
    <t>DAÑO AMBIENTAL</t>
  </si>
  <si>
    <t>SANCIONES LEGALES, DISCIPLINARIAS</t>
  </si>
  <si>
    <t>REQUERIMIENTOS DE ENTIDADES DE CONTROL</t>
  </si>
  <si>
    <t>RESPONSABLE</t>
  </si>
  <si>
    <t>INDICADOR</t>
  </si>
  <si>
    <t>FECHA DE INICIO</t>
  </si>
  <si>
    <t>FECHA TERMINACIÓN</t>
  </si>
  <si>
    <t>CLASIFICACIÓN</t>
  </si>
  <si>
    <t>ESTADO</t>
  </si>
  <si>
    <t>CONTROL DEL RIESGO</t>
  </si>
  <si>
    <t>CONTROL DEL PROCESO</t>
  </si>
  <si>
    <t>CALIFICACIÓN DEL ESTADO</t>
  </si>
  <si>
    <t>TRATAMIENTO DE LOS RIESGOS</t>
  </si>
  <si>
    <t xml:space="preserve">RESULTADOS </t>
  </si>
  <si>
    <t>ZONA DEL RIESGO</t>
  </si>
  <si>
    <t>RANGOS</t>
  </si>
  <si>
    <t>RECURSOS</t>
  </si>
  <si>
    <t>PERSONAL</t>
  </si>
  <si>
    <t>INSUMOS</t>
  </si>
  <si>
    <t>NORMATIVIDAD</t>
  </si>
  <si>
    <t>EVENTOS ADVERSOS</t>
  </si>
  <si>
    <t>CALIFICACIÓN DEL CONTROL</t>
  </si>
  <si>
    <t>ACTIVIDAD</t>
  </si>
  <si>
    <t>RESPONSABILIDAD</t>
  </si>
  <si>
    <t>EFECTOS - CONSECUENCIAS</t>
  </si>
  <si>
    <t>SEVERIDAD</t>
  </si>
  <si>
    <t>R2</t>
  </si>
  <si>
    <t>R3</t>
  </si>
  <si>
    <t>ALTERACION DEL PROCESO</t>
  </si>
  <si>
    <t>CRITICIDAD</t>
  </si>
  <si>
    <t>Ponderación Criticidad</t>
  </si>
  <si>
    <t>ACTIVIDAD DEL PROCESO</t>
  </si>
  <si>
    <t>Riesgo Moderado</t>
  </si>
  <si>
    <t>Riesgo alto</t>
  </si>
  <si>
    <t>Riesgo Extremo</t>
  </si>
  <si>
    <t>Riesgo menor</t>
  </si>
  <si>
    <t>(VER METODOLOGIA DE CONTRUCCION MAPA DE RIESGOS)</t>
  </si>
  <si>
    <t>CONVENCIONES:</t>
  </si>
  <si>
    <t>RIESGO INHERENTE DEL PROCESO</t>
  </si>
  <si>
    <t>EFICAZ</t>
  </si>
  <si>
    <t>EFICIENTE</t>
  </si>
  <si>
    <t>FASE 1 - IDENTIFICACIÓN DE RIESGOS O FALLAS POTENCIALES</t>
  </si>
  <si>
    <t>MAPA DE RIESGOS POR PROCESO</t>
  </si>
  <si>
    <t>FASE 3 - CALIFICACION Y EVALUACION DE RIESGOS O FALLAS POTENCIALES</t>
  </si>
  <si>
    <t>FASE 4 - VALORACION RIESGO INHERENTE</t>
  </si>
  <si>
    <t>CAUSAS DE LA FALLA</t>
  </si>
  <si>
    <t>1- 50</t>
  </si>
  <si>
    <t>126 -515</t>
  </si>
  <si>
    <t>516 -1000</t>
  </si>
  <si>
    <t>51 - 125</t>
  </si>
  <si>
    <t>Financieros</t>
  </si>
  <si>
    <t>Operativos</t>
  </si>
  <si>
    <t>PERIODO DE EJECUCION</t>
  </si>
  <si>
    <t>Riesgo Menor</t>
  </si>
  <si>
    <t>Riesgo Alto</t>
  </si>
  <si>
    <t>ACCION  DE  CONTROL/DEFINICIÓN DE LA ACCIÓN PREVENTIVA</t>
  </si>
  <si>
    <t>Zona de riesgo aceptable
Asumir el riesgo</t>
  </si>
  <si>
    <t>Zona de riesgo tolerable
Reducir el riesgo 
Asumir el riesgo</t>
  </si>
  <si>
    <t>Zona de riesgo Importante
Evitar el riesgo Reducir el riesgo
Compartir o transferir</t>
  </si>
  <si>
    <t>Zona de riesgo inaceptable
Evitar el riesgo
Reducir  el riesgo
Compartir o transferir</t>
  </si>
  <si>
    <t>RESPONSABE DEL SEGUIMIENTO</t>
  </si>
  <si>
    <t>FASE 5 - VALORES DE CONTROLES</t>
  </si>
  <si>
    <t>GRAFICA DE VALORACION  DE RIESGOS</t>
  </si>
  <si>
    <t>CONTROLES EXISTENTES O  MEDIDA DE MITIGACIÓN</t>
  </si>
  <si>
    <t xml:space="preserve">ZONA DE RIESGO </t>
  </si>
  <si>
    <t xml:space="preserve"> </t>
  </si>
  <si>
    <t>R4</t>
  </si>
  <si>
    <t>R5</t>
  </si>
  <si>
    <t>Tecnológicos</t>
  </si>
  <si>
    <t xml:space="preserve">CRITICIDAD </t>
  </si>
  <si>
    <t>PERFIL DE RIESGO RESIDUAL INDIVIDUAL</t>
  </si>
  <si>
    <t>CONTROL DEL RIESGO CONSOLIDADO</t>
  </si>
  <si>
    <t>CRITICIDAD RIESGO RESIDUAL</t>
  </si>
  <si>
    <t>ZONA DE RIESGO</t>
  </si>
  <si>
    <t>GRÁFICA DE UBICACIÓN DE RIESGOS RESIDUALES</t>
  </si>
  <si>
    <t>II TRIMESTRE</t>
  </si>
  <si>
    <t>III TRIMESTRE</t>
  </si>
  <si>
    <t>IV TRIMESTRE</t>
  </si>
  <si>
    <t>ZONA RIESGO RESIDUAL</t>
  </si>
  <si>
    <t>CRITICIDAD DEL RIESGO RESIDUAL</t>
  </si>
  <si>
    <t>SEGUIMIENTO A LA IMPLEMENTACIÓN DE LAS ACCIONES PREVENTIVAS</t>
  </si>
  <si>
    <t>PERFIL DEL RIESGO RESIDUAL</t>
  </si>
  <si>
    <t xml:space="preserve"> TRATAMIENTO DE LOS RIESGOS RESIDUALES</t>
  </si>
  <si>
    <t xml:space="preserve">TRATAMIENTO DE LOS RIESGOS </t>
  </si>
  <si>
    <t>FALLAS POTENCIALES - DESCRIPCIÓN</t>
  </si>
  <si>
    <t>TECNOLOGÍA</t>
  </si>
  <si>
    <t>FASE 2 - ANÁLISIS DE RIESGOS  O FALLAS POTENCIALES</t>
  </si>
  <si>
    <t>X</t>
  </si>
  <si>
    <t>SI</t>
  </si>
  <si>
    <t>NO</t>
  </si>
  <si>
    <t>Trimestral</t>
  </si>
  <si>
    <t>Físicos, humanos, logísticos, financieros y tecnológicos</t>
  </si>
  <si>
    <t>Se deben tomar las medidas para bajar la criticidad del riesgo; se deben establecer nuevos controles y/o mejorar los controles existentes (prevenir el riesgo, proteger, compartir)</t>
  </si>
  <si>
    <t xml:space="preserve">RESULTADO: </t>
  </si>
  <si>
    <t>PARCIAL</t>
  </si>
  <si>
    <t>R6</t>
  </si>
  <si>
    <t>R7</t>
  </si>
  <si>
    <t>R8</t>
  </si>
  <si>
    <t>R9</t>
  </si>
  <si>
    <t>R10</t>
  </si>
  <si>
    <t>R11</t>
  </si>
  <si>
    <t>R12</t>
  </si>
  <si>
    <t>R13</t>
  </si>
  <si>
    <t>R14</t>
  </si>
  <si>
    <t xml:space="preserve">Mensual </t>
  </si>
  <si>
    <t>Físicos, humanos, logísticos y tecnológicos</t>
  </si>
  <si>
    <t>Mensual</t>
  </si>
  <si>
    <t>* Fortalecer la etapa de planeación de necesidades de contratacion
* Articular todos los procesos de contratación desde la etapa precontractual hasta la liquidación del contrato</t>
  </si>
  <si>
    <t xml:space="preserve">* Difundir entre los proponentes la existencia y necesidad de cumplimiento de los terminos del manual de contratación
 * Capacitar a los colaboradores el código de ética y buen gobierno
* Implementar mecanismos de evaluación de los oferentes desde la etapa precontractual hasta la culminación de la relación contractual  </t>
  </si>
  <si>
    <t xml:space="preserve">* Pérdida de información
* Perdida de imagen institucional 
* Sanciones legales </t>
  </si>
  <si>
    <t>* Seguimiento a los comites y sus funciones 
* Seguimiento a las funciones del reglamento de trabajo
* Socialización de politicas de seguridad informatica</t>
  </si>
  <si>
    <t xml:space="preserve">*  Implementar nuevas tecnologia en el control de inventarios 
* Sensibilizacion en el uso y cuidados de los elementos entregados a los colaboradores para la ejecución de funciones </t>
  </si>
  <si>
    <t xml:space="preserve">Anual </t>
  </si>
  <si>
    <t>R15</t>
  </si>
  <si>
    <t xml:space="preserve">*Actualizar los procedimientos de gestion de talento humano
* Realizar auditorias del proceso de gestion de talento humano 
*  Verificación interna de la adherncia d elos procedimientos
*Fortalecer los mecanismo de comunicación e informacion de requerimientos de talento humano </t>
  </si>
  <si>
    <t>*Actualizar los procedimientos de adminsitracion del talento humano
* Realizar auditorias del proceso  de administracion del talento humano y revisoria fiscal</t>
  </si>
  <si>
    <t>Humanos, logísticos y tecnológicos</t>
  </si>
  <si>
    <t>* Actualizar manual de funciones
*Realizar capacitacion al interior de la institucion en relacion al manual de funciones y reglamento intero
*Crear puntos de control en el seguimiento e implementacion del manual de funciones</t>
  </si>
  <si>
    <t xml:space="preserve">*Actualizar los procedimientos de gestion de talento humano
* Realizar auditoria s del proceso de gestion de talento humano 
*  Verificación interna de los requisitos para vinculación de personal
*Fortalecer los mecanismo de comunicación e informacion de requerimientos de talento humano </t>
  </si>
  <si>
    <t>De Conocimiento</t>
  </si>
  <si>
    <t>OTROS</t>
  </si>
  <si>
    <t>Seguridad de la Información</t>
  </si>
  <si>
    <t xml:space="preserve">Normativos </t>
  </si>
  <si>
    <t>Ambientales</t>
  </si>
  <si>
    <t>Seguridad y salud en el trabajo</t>
  </si>
  <si>
    <t>Corrupcion</t>
  </si>
  <si>
    <t>META</t>
  </si>
  <si>
    <t>VERSION :</t>
  </si>
  <si>
    <t>I TRIMESTRE</t>
  </si>
  <si>
    <t xml:space="preserve">Expedición de orden de liquidación por parte de Supersalud a los clientes críticos (EPS) del hospital </t>
  </si>
  <si>
    <t xml:space="preserve">Iliquidez de clientes críticos (EPS) con contratos de prestación de servicios de salud con el hospital </t>
  </si>
  <si>
    <t>* Incumplimiento de condiciones financieras y de solvencia de las entidades autorizadas para operar el aseguramiento en salud - Decreto 2702 de 2014</t>
  </si>
  <si>
    <t>*Revisiones periodicas a las resoluciones de liquidacion de los clientes criticos (EPS)</t>
  </si>
  <si>
    <t>*verificación mensual de ingresos y registro en el sistema de facturación</t>
  </si>
  <si>
    <t>AMBIENTE FISICO</t>
  </si>
  <si>
    <t>*Caducidad del sistema electrico interno del hospital</t>
  </si>
  <si>
    <t>Ejecución del plan de mantenimiento del sistema electrico</t>
  </si>
  <si>
    <t xml:space="preserve">* Pérdidas económicas por Alto costo de Mantenimiento
* Detrimiento patrimonial 
* Riesgo en la prestacion del servicio (calidad y seguridad del paciente)
</t>
  </si>
  <si>
    <t>Daños en los equipos y enseres a causa de anormalidad de funcionamiento de redes eléctricas</t>
  </si>
  <si>
    <t>Deterioro de la planta física de la institución</t>
  </si>
  <si>
    <t xml:space="preserve">* Antiguedad de la Estructura fisica
* Incumplimientos de los mantenimientos respectivos </t>
  </si>
  <si>
    <t>Incumplimientos de pagos de aportes sociales</t>
  </si>
  <si>
    <t>Incumplimiento al manual de supervisión</t>
  </si>
  <si>
    <t>Incumplimientos en los documentos soportes para realizar la contratación</t>
  </si>
  <si>
    <t>CONTRATACIÓN</t>
  </si>
  <si>
    <t>FINANCIERA</t>
  </si>
  <si>
    <t>Incumplimiento a las actividades establecidas en contrato de prestación de servicios</t>
  </si>
  <si>
    <t>CALIDAD</t>
  </si>
  <si>
    <t>FINANCIERA - FACTURACIÓN</t>
  </si>
  <si>
    <t>Subfacturación o sobrefacturación de servicios prestados</t>
  </si>
  <si>
    <t>Incumplimiento e inaplicación de la normatividad en las diferentes instancias judiciales</t>
  </si>
  <si>
    <t>JURIDICA</t>
  </si>
  <si>
    <t>Deterioro del clima laboral</t>
  </si>
  <si>
    <t>Inconsistencias en la consolidacion de estados financieros, para la toma de decisiones</t>
  </si>
  <si>
    <t>TALENTO HUMANO</t>
  </si>
  <si>
    <t>*No se efectúan cruces y depuración de las cifras y datos a reportar a contabilidad, según los casos establecidos en la resolución interna del hospital
* Inoportunidad en la generacion de soportes de hechos economicos.</t>
  </si>
  <si>
    <t xml:space="preserve">* Pérdida de información
* Perdida de imagen institucional 
* Sanciones legales 
* Posible detrimento patrimonial </t>
  </si>
  <si>
    <t>Deficiencia en la capacitacion y entrenamiento de todos los servidores</t>
  </si>
  <si>
    <t xml:space="preserve">* Sanción legal
* Sanción disciplinaria
* Reprocesos </t>
  </si>
  <si>
    <t>*requerimiento de entes de control
*Investigación disciplinarias y adminstrativas</t>
  </si>
  <si>
    <t>* Sanción legal
* Sanción disciplinaria
* Perdida de imagen y credibilidad institucional
* Fallas en los procesos de atención de los usuarios</t>
  </si>
  <si>
    <t>* Sanción legal
* Pérdidas económicas
* Pérdida de credibilidad y confianza por parte de los usuarios.</t>
  </si>
  <si>
    <t>Falsificación documentos para el proceso de contratación y/o soporte de pago de aportes sociales</t>
  </si>
  <si>
    <t>R16</t>
  </si>
  <si>
    <t>Falta de planeación para identificar, registrar, programar y divulgar sus necesidades de bienes, obras y servicios de la entidad</t>
  </si>
  <si>
    <t>* Pérdidas económicas
* Demandas y sanciones
* Pérdida de imagen institucional</t>
  </si>
  <si>
    <t>* Pérdidas económicas por Alto costo de Mantenimiento
* Detrimiento patrimonial 
* Riesgo en la prestacion del servicio (calidad y seguridad del paciente)</t>
  </si>
  <si>
    <t xml:space="preserve">* Pérdidas económicas
* Demandas y sanciones
* Pérdida de imagen institucional
* Subestimación de stock de insumos </t>
  </si>
  <si>
    <t>*Impacto economico negativo que afecte la estabilidad del sectro de salud
* Pérdidas económicas
* Demandas y sanciones
* Pérdida de imagen institucional</t>
  </si>
  <si>
    <t>*Generacion de informes financieros que no refljan la realidad economica de la entidad.
* Perdidas economicas para la institución
* Sanciones legales</t>
  </si>
  <si>
    <t>* Sanción legal
* Sanción disciplinaria
*Reprocesos
 * Desmotivación y mal  Clima laboral 
* Perdida de imagen y credibilidad institucional</t>
  </si>
  <si>
    <t>R17</t>
  </si>
  <si>
    <t>R18</t>
  </si>
  <si>
    <t>R19</t>
  </si>
  <si>
    <t>* Riesgo de ocurrencia de eventos adversos y centinelas en la prestación de servicios de salud.
* Pérdida de credibilidad y confianza por parte de los usuarios.</t>
  </si>
  <si>
    <t>*Presentación de politraumas por falta de barreras de seguridad que puede conducir eventos centinelas
*Pérdida de credibilidad y confianza por parte de los usuarios.
* Demandas y  sanciones</t>
  </si>
  <si>
    <t>*Complicaciones, Eventos adversos por atenciones inseguras y Eventos centinelas (muerte por fallas en los procedimientos).</t>
  </si>
  <si>
    <t>Fortalcer la actualizacion y capacitacion permantente en el  manejo critico de pacientes. Seguimiento a los comites</t>
  </si>
  <si>
    <t>Promover la aplicación estricta del Manual de capacitación en farmacologia</t>
  </si>
  <si>
    <t>Desarrollo Metodologpía AMFE - Análisi Modo de fallo y efecto en la prestacion de salud de usuarios</t>
  </si>
  <si>
    <t xml:space="preserve">Realizar evaluaciones independientes a la gestion con el fin de generar alertas y recomendaciones que contribuyan al cumplimiento de los objetivos institucionales </t>
  </si>
  <si>
    <t>Todos los procesos</t>
  </si>
  <si>
    <t>*Ejecución del plan de Mantenimiento preventivo y correctivo de infraestructura</t>
  </si>
  <si>
    <t>* Ejecutar en conjunto con la oficina de talento humano el procedimiento de verificaciòn de información de los proponentes, acorde a la normatividad vigente.</t>
  </si>
  <si>
    <t>Capacitación a supervisores y funcionarios en los procesos y procedimientos relacionados con la planeación de la contratación en sus etapas precontractual, contractual y poscontractual.</t>
  </si>
  <si>
    <t>Capacitación y seguimiento a la ejecución contractual por parte de los supervisores acorde al manual de supervisión y liquidacion de contratos o su equivalente.
Capacitación supervisores y funcionarios en los procesos y procedimientos relacionados con contratación</t>
  </si>
  <si>
    <t>* Cumplir los procedimientos que la entidad tiene en materia de contratación, su manual de contratación y de supervisión                                                                                                           * Certificacion de documentos ante organismos de control</t>
  </si>
  <si>
    <t>Incumlimiento en el proceso de planeación de la contratación establecida en el Plan Anual de Adquisiciones</t>
  </si>
  <si>
    <t>No conciliación o contestación de glosas y/o devoluciones de facturas.</t>
  </si>
  <si>
    <t>*Auditoria concurrente a los estados financieros por parte de la Revisoría Fiscal.                                                       * Procesos, procedimientos e intructivos.
* Entrega de informacion financiera de cada área de acuerdo al cronograma establecido con las fechas de envio de información al area contable, incluyendo interfases.
*Realizar conciliación mensual  con las áreas de: Tesoreria, Cartera (Glosas, Titulos valores), Facturacion, Almacén, Farmacia, Activos Fijos, Cuentas por Pagar y Nomina.
*Revisar previamente entre contabilidad y las demas áreas responsables, la información financiera reportada a entes de control y demás organismos externos.</t>
  </si>
  <si>
    <t>* Revisión Mensual en Comité de facturación y/o glosas,  la glosa recibida  y facturación devuelta.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Capacitación del 100% del personal de facturación en Seguridad Social, Normatividad vigente y matriz de contratación actualizada.                                           
* Seguimiento al cumplimiento de los lineamientos emitidos por el proceso de facturacion y el proceso de admisiones y autorizaciones para la definicion efectiva de pagador 
*  Contar con el talento humano requerido para el desarrollo de las actividades en los procesos de admisiones y autorizaciones y del proceso de facturacion                              
* Preauditorias Internas del Area.</t>
  </si>
  <si>
    <t>* Acta de conciliación mensual entre el area de producción y venta de servicios y el area de facturación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Revisión Mensual en Comité de facturación y/o glosas,  la glosa recibida  y facturación devuelta.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Capacitación del 100% del personal de facturación en Seguridad Social, Normatividad vigente y matriz de contratación actualizada.                                           
* Seguimiento al cumplimiento de los lineamientos emitidos por el proceso de facturacion y el proceso de admisiones y autorizaciones para la definicion efectiva de pagador 
*  Contar con el talento humano requerido para el desarrollo de las actividades en los procesos de admisiones y autorizaciones y del proceso de facturacion                              
* Preauditorias Internas del Area.</t>
  </si>
  <si>
    <t>Implementación Plan de Tratamiento de Riesgos de Seguridad y Privacidad de la Información: (Definicion de perfiles y usuarios, El acceso a los activos y/o servicios de la infraestructura tecnológica institucional cuentan con esquema de autentificación y validación de privilegios, Control de acceso externo mediante herramientas TICS)</t>
  </si>
  <si>
    <t xml:space="preserve">* Existen indicadores en los procesos que pueden alimentar la evaluacion de los tiempos de respuesta de los derechos de peticion radicados 
* Se cuenta desde la Oficina  Juridica y de GPAU con profesionales de apoyo que realizan seguimiento y evaluación de los tiempos de respuesta </t>
  </si>
  <si>
    <t xml:space="preserve">* Existen indicadores en los subprocesos que pueden alimentar la evaluacion de los tiempos de respuesta de los derechos de peticion radicados 
* Se cuenta desde la Oficina  con profesionales de apoyo que realizan seguimiento y evaluación de los tiempos de respuesta                                                                                                                                                                                                                                                                                             *Presentación de informes trimestrales a la Gerencia y Junta Directiva sobre el estado de los procesos Judiciales, registro en matriz de cada uno de los procesos recibidos por parte del Hospital / reparto y direccionamiento de cada proceso  / control y seguimiento a procesos </t>
  </si>
  <si>
    <t>Incumplimiento de las metas de recaudo de la ESE</t>
  </si>
  <si>
    <t>Incumplimiento de la normatividad de PQRS</t>
  </si>
  <si>
    <t>*Desconocimiento de la normatividad
*Trafico de influencias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Algunos trámites son expeditos y sumarios, los términos concedidos por los juzgados son breves - en ocasiones de horas - así las cosas, si se requiere un informe sobre la atención de un paciente, una historia clínica, una remisión de documento soportes, resulta insuficiente el termino concedido.</t>
  </si>
  <si>
    <t>* Incumplimiento de los procedimientos y la normatividad vigente.</t>
  </si>
  <si>
    <t>* Vencimiento de terminos o falta de oportunidad
*indebida notificacion electronica.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Causas pasan por situaciones de orden técnico, logístico y/o administrativo como falta de unarchivo o memoria institucional adecuados  (no ubicación de historias clínicas, contratos),  o razones de orden  personal como el desinterés o concientización de la importancia que reviste el contestar  oportunamente y de fondo.</t>
  </si>
  <si>
    <t xml:space="preserve">* Talento Humano no capacitado en normatividad del SGSSS, falta de adherencia a los lineamientos establecidos para la verificacion y definicion de pagadores, talento humano insuficiente,  deficiencia en la aplicacion de normatividad vigente para la facturacion de servicios, desconocimiento de la Matriz de Contratación y tarifas de la ESE,  falta de monitoreo, control de los cargos y recaudos. </t>
  </si>
  <si>
    <t>* Insuficiente seguimiento de los ejecutivos de cuenta a las E.R.P.
* Insuficiente apoyo del Ente Rector con las E.R.P. que presentan dificultad para pago por concepto de servicios prestados.
* Inaplicación del reglamento interno de recaudo de cartera desactualizado y sin aplicación.</t>
  </si>
  <si>
    <t>Perdida en la integridad, disponibilidad y confidencialidad de la información.</t>
  </si>
  <si>
    <t>* Inestabilidad laboral.
* Estilos de liderazgo inadecuados
* Barreras  de acceso a las actividades de bienestar, formación y desarrollo por  parte  de los  referentes de servicios y/o lideres de proceso. 
* Deficientes canales de comunicación organizacional
*Insuficiencia de recursos  e insumos  en general para el desarrollo de las  funciones  y/o actividades contractuales.
*Inconformidad frente a la retribución salarial  y/ o honorarios frente  a la carga laboral asignada.
*Insuficientes recursos económicos para el desarrollo de los Planes  Intitucinales de Capacitciòn,  Bienestar Social e Incentivos y del  Sistema de Gestiòn  de la Seguridad y  Salud en el Trabajo</t>
  </si>
  <si>
    <t>* Proyección mensual de recaudo por tipo de pagador y con base en cuentas por cobrar, rezago pagos de la vigencia y radicación de facturación.
* Metas de recaudo por ejecutivo de cuenta o por responsable.</t>
  </si>
  <si>
    <t>Fallas en la calidad en la prestación del servicio que afecten la seguridad del paciente</t>
  </si>
  <si>
    <t>*No contar con guías y protocolos de atención actualizados y socializados.
*No implementación y adherencia a guías y protocolos de atención.
*No adherencia a programa de seguridad de pacientes y guías de buenas prácticas.
*Alta rotación de personal.
*No estandarización de procedimientos, procesos, formatos, guías, manuales y demás documentación relacionada con el Sistema de Gestión 
*Fallas en el proceso de comunicación e información medico-paciente.
*Fallas en los registros de Historia clínica y soportes como el consentimiento informado
*Falta de insumos necesarios para la adecuada prestación de los servicios.
*Falta de recursos para el cumplimiento de las acciones de mejora (Talento Humano, Recursos Físicos, Insumos y Sistemas de Información).</t>
  </si>
  <si>
    <t>*Implementar,  desarrollar y monitorear el programa de seguridad del paciente.
*Realizar  vigilancia activa y seguimiento al sistema de notificación, reporte, análisis y planes de mejoramiento, de incidentes  y eventos adversos.
*Capacitación y seguimiento en guías de buenas práctica de seguridad del paciente.
*Realizar la rondas de seguridad de pacientes, planeadas para la vigencia.
*Realizar búsqueda activa de eventos adversos en los servicios de la ESE.</t>
  </si>
  <si>
    <t>* Implementación  de un Programa de Entrenamiento y Modelo de Competencias.
* Fortalecer la inducción y Reinducción del personal 
* Documentar e implementar los planes de Bienestar e incentivos, Formación y Desarrollo de acuerdo a los procedimientos y formatos establecidos. 
* Implementar un Programa de Humanización de los servicios.
* Documentar los indicadores de gestión del proceso.</t>
  </si>
  <si>
    <t>Perdida de informacion derivada de la atencion en salud</t>
  </si>
  <si>
    <t>INTERNAS
*Fallas en el diligenciamiento de la historia clinica y sus anexos
*Incumplimiento a Protocolo de Diligenciamiento de Historias Clínicas Institucional, y no adherencia a Guías de Manejo. 
*Caida del sistema de información
*No implementación del plan de contingencia ante caida del sistema. 
*Desconocimiento de la política de seguridad de la información.
*Desconocimiento de la política de gestión documental (Fallas en el archivo de anexos en historia clinica fisica)
*Acceso no autorizado a la Historia Clínica
*Deterioro de los archivos físicos
EXTERNAS
*Fallas en el suministro de informacion de los usuarios desde el ingreso hasta la atencion
*Desastres (incendio, inundación, problemas electricos)
*Virus o hacker</t>
  </si>
  <si>
    <t>*Seguimineto a la implementación del aplicativo de historia clínica sistematizada si aplica, en los servicios de consulta externa.
*Socialización la ruta de acceso de la politica de gestión documental y procesos.
*Aplicación del plan de contingencia de manejo de Historia clínica manual ante caida de sistema.</t>
  </si>
  <si>
    <t>*No cumplimiento de requisitos del SOGC
*No implementación y adherencia de procedimientos, guías y/o protocolos de atención.
*Fallas en el proceso de comunicación e información equipo de salud-paciente
*Alta rotación de personal.
*Daños en los equipos 
*Errores en la prescripcion u ordenes.</t>
  </si>
  <si>
    <t xml:space="preserve">*Controles de calidad internos y externo.
*Calibradores de reactivos y equipos.
*Control y mantenimientos correctivos y preventivos de equipos,  y manuales de   operación  e instalación de equipos y  de las pruebas.
*Verificación normativa de insumos tecnovigilancia y reactivo Vigilancia, farmacovigilancia, guías, manuales y protocolos de atención, capacitaciones. 
*Verificación de medidas de bioseguridad en el transporte interno de la muestra. </t>
  </si>
  <si>
    <t>Fallas en la calidad tecnica en la prestación del servicio de laboratorio.</t>
  </si>
  <si>
    <t>* Incumplimiento de condiciones financieras y de solvencia de las entidades autorizadas para operar el aseguramiento en salud - Decreto 2702 de 2014 o la norma que lo modifique.</t>
  </si>
  <si>
    <t xml:space="preserve">*Revisión y actualizacion del procedimiento
*Asignacion clara de responsabilidades en el procedimiento
</t>
  </si>
  <si>
    <t>* Indicador de mantenimiento
* Actualización planes de mantenimiento según inventarios</t>
  </si>
  <si>
    <t>*Dar cumplimiento al Plan de Mantenimiento preventivo de la Infraestructura. 
*Llevar el control de las solictudes de mantenimiento de infraestructura desde el momento de su solictud hasta que se resuelvan.
*Llevar a cabo los procesos de selección de personal de mantenimiento teniendo en cuenta las especiones técnicas solictadas en cuanto a experiencia y capacitación.</t>
  </si>
  <si>
    <t>* Fortalecer la etapa de verificación documental en los procesos de contratacion tanto de personas juridicas como natturales en la ESE.
* Articular todos los procesos de contratación desde la etapa precontractual hasta la liquidación del contrato.</t>
  </si>
  <si>
    <t>* Realizar conciliaciones con las áreas en menor tiempo y de manera eficiente.
* Revisión de la informacion remitida por cada una de las areas de los modulos y su actualizaciòn de manera periodica.
* Implementar bases de datos que permitan ver la información acumulada mes a mes con el fin de identificar de manera oportuna desviaciones de la información financiera.
* Realizar las tareas operativas de forma eficiente, eficaz y efectiva en la elaboracion de los Estados financieros.</t>
  </si>
  <si>
    <t xml:space="preserve">*Actualización del manual de cartera de la ESE, como guía básica para el ejercicio del control de recaudo y garantizar el cumplimiento de los procedimientos en caso de liquidación de una EPS.
*Inclusión obligatoria de terminos de facturación y pago dentro de los contratos de venta de servicios que suscriba la ESE.
*Exigencia en la aplicación de terminos legales para los pagos por parte de las diferentes E.R.P.
*Aplicación a controles a la radicación oportuna de cuentas.                                                                                                                                                                                                                                                                                                                                                                                                                                                   *Fortalecer las capacitaciones del personal de atención al usuario en el diligenciamiento de observaciones del formato de estudio socieconomico
*Formentar la cultura de autocontrol y la revision periodica de estudios socioeconómicos </t>
  </si>
  <si>
    <t>(Valor proyección de recaudo del mes / valor recaudado logrado en el mes)*100%</t>
  </si>
  <si>
    <t>(Valor proyección de recaudo de EPS en liquidación en la vigencia/ valor recaudado logrado en la vigencia )*100%</t>
  </si>
  <si>
    <t xml:space="preserve">Por definir </t>
  </si>
  <si>
    <t>% de Ejecución del Plan de Mantenimiento</t>
  </si>
  <si>
    <t xml:space="preserve"> Numero de Revsiones realizadas a documentos/Total de contratos *100</t>
  </si>
  <si>
    <t>% de Cumplimiento del Plan Anual de Adquisiciones</t>
  </si>
  <si>
    <t>&gt;=90%</t>
  </si>
  <si>
    <t>* Articular todos los procesos de contratación desde la etapa precontractual hasta la liquidación del contrato en SECOP</t>
  </si>
  <si>
    <t>Falta de planeacion en los procedimientos administrativos, publicación inoportuna de contratos en SECOP.</t>
  </si>
  <si>
    <t>Oportunidad en el cargue del SECOP</t>
  </si>
  <si>
    <t>Lider Cartera</t>
  </si>
  <si>
    <t>Lider de Ambiente Físico</t>
  </si>
  <si>
    <t>Lider Gestión Contractual</t>
  </si>
  <si>
    <t>% de Supervisores Capacitados</t>
  </si>
  <si>
    <t>Razonabilidad de los Estados Financieros</t>
  </si>
  <si>
    <t>Lider Gestión Financiera</t>
  </si>
  <si>
    <t>Oportunidad en la Contestación de Glosas y Devoluciones</t>
  </si>
  <si>
    <t>% de Glosa Revisada y Evaluada en Comité de Glosas</t>
  </si>
  <si>
    <t>Lider Gestión Financiera - Facturación</t>
  </si>
  <si>
    <t>Lider Gestión de la Información</t>
  </si>
  <si>
    <t>% Cumplimiento Plan de Seguridad de la Información</t>
  </si>
  <si>
    <t>Lider Gestión Jurídica</t>
  </si>
  <si>
    <t>Oportunidad en la Contestación de Procesos Judiciales</t>
  </si>
  <si>
    <t>Lider GPAU</t>
  </si>
  <si>
    <t>Oportunidad en la Contestación PQRS</t>
  </si>
  <si>
    <t>Cumplimiento Metas de Recaudo de la ESE</t>
  </si>
  <si>
    <t>Lider de Gestión Humana</t>
  </si>
  <si>
    <t>Medición de Clima Laboral</t>
  </si>
  <si>
    <t>Lider Asistencial</t>
  </si>
  <si>
    <t>Seguimiento a Eventos Adversos</t>
  </si>
  <si>
    <t>Seguimiento y evaluación a no conformidades del servicio laboratotio</t>
  </si>
  <si>
    <t>CODIGO</t>
  </si>
  <si>
    <t>VERSION</t>
  </si>
  <si>
    <t xml:space="preserve">MACROPROCESO ESTRATEGICO
PROCESO DE DIRECCIONAMIENTO Y GERENCIA
</t>
  </si>
  <si>
    <t>VERSIÓN</t>
  </si>
  <si>
    <t>MACROPROCESO ESTRATEGICO
PROCESO DE DIRECCIONAMIENTO Y GERENCIA</t>
  </si>
  <si>
    <t>META: 100%</t>
  </si>
  <si>
    <t>V04-Ene2024</t>
  </si>
  <si>
    <t>V04-ENE2024</t>
  </si>
  <si>
    <t>V04 Ene2024</t>
  </si>
  <si>
    <t>OBJETIVO:</t>
  </si>
  <si>
    <t>NOMBRE DEL PROCESO:</t>
  </si>
  <si>
    <t>N° RIESGO</t>
  </si>
  <si>
    <t>GPAU</t>
  </si>
  <si>
    <t>FINANCIERA - 
AUDITORIA MEDICA</t>
  </si>
  <si>
    <t>FINANCIERA - 
CARTERA</t>
  </si>
  <si>
    <t>ASISTENCIAL</t>
  </si>
  <si>
    <t>MAPA DE RIESGOS INSTITUCIONAL POR PROCESOS
ESE HOSPITAL DEPARTAMENTAL SAN RAFAEL DE FUNDACIÓN</t>
  </si>
  <si>
    <t>ME-DG-GRS-FT001</t>
  </si>
  <si>
    <t>Gerente</t>
  </si>
  <si>
    <t>Lider de Planeación</t>
  </si>
  <si>
    <t>Elaborado: Ene2024</t>
  </si>
  <si>
    <t>Karime Rada / Rafael Rúa De La Hoz</t>
  </si>
  <si>
    <t>Responsable Control Interno / Líder de Calidad</t>
  </si>
  <si>
    <t>José Rafael Dominguez Ayala</t>
  </si>
  <si>
    <t>Revisado: Ene2024</t>
  </si>
  <si>
    <t>Aprobado: Ene2024</t>
  </si>
  <si>
    <t>Wilmer Agamez Borres</t>
  </si>
  <si>
    <t>ok</t>
  </si>
  <si>
    <t>* Pérdidas económicas 
* Pérdida de credibilidad y confianza por parte de los usuarios 
* Demandas y  sanciones 
* Daño de la imagen institucional.</t>
  </si>
  <si>
    <t>ME-DG-GRS-FT002</t>
  </si>
  <si>
    <t>PROBABILIDAD 
DE OCURRENCIA</t>
  </si>
  <si>
    <t>PROBABILIDAD 
DE DETECCION</t>
  </si>
  <si>
    <t>1. Insignificante</t>
  </si>
  <si>
    <t>3. Menor</t>
  </si>
  <si>
    <t>5. Moderado</t>
  </si>
  <si>
    <t>7. Mayor</t>
  </si>
  <si>
    <t>10. Catastrófico</t>
  </si>
  <si>
    <t>1. Raro</t>
  </si>
  <si>
    <t>3. Improbable</t>
  </si>
  <si>
    <t>5. Posible</t>
  </si>
  <si>
    <t>7. Probable</t>
  </si>
  <si>
    <t>10. Casi Seguro</t>
  </si>
  <si>
    <t>1. MUY ALTA</t>
  </si>
  <si>
    <t>3. ALTA</t>
  </si>
  <si>
    <t>5. MEDIA</t>
  </si>
  <si>
    <t>7. BAJA</t>
  </si>
  <si>
    <t>10. MUY BAJA</t>
  </si>
  <si>
    <t>ME-DG-GRS-FT003</t>
  </si>
  <si>
    <t>ME-DG-GRS-FT004</t>
  </si>
  <si>
    <t>Severidad</t>
  </si>
  <si>
    <t>Prob. Ocurrencia</t>
  </si>
  <si>
    <t>Prob. Detección</t>
  </si>
  <si>
    <t>Participación del Riesgo en el proceso</t>
  </si>
  <si>
    <t>(VER METODOLOGIA DE 
CONSTRUCCIÓN MAPA DE RIESGOS)</t>
  </si>
  <si>
    <t>ME-DG-GRS-FT005</t>
  </si>
  <si>
    <t>Nº RIESGO</t>
  </si>
  <si>
    <t>ME-DG-GRS-FT006</t>
  </si>
  <si>
    <t>ME-DG-GRS-FT007</t>
  </si>
  <si>
    <t>PROB. OCURRENCIA</t>
  </si>
  <si>
    <t>PROB. DETECCION</t>
  </si>
  <si>
    <t>CRITICIDAD O INDICE PRIORIZACION DEL RIESGO</t>
  </si>
  <si>
    <t>CONTROLES EXISTENTES / MEDIDA DE MITIGACIÓN</t>
  </si>
  <si>
    <t>Desarrollar un instrumento para la medicion del clima laboral y generar estrategias de intervención</t>
  </si>
  <si>
    <t>ME-DG-GRS-FT008</t>
  </si>
  <si>
    <t>ACCION  DE  CONTROL/
DEFINICIÓN DE LA ACCIÓN PREVENTIVA</t>
  </si>
  <si>
    <t xml:space="preserve">ANÁLISIS DE 
RESULTADOS </t>
  </si>
  <si>
    <t>SUGERENCIAS PARA 
LA MEJORA</t>
  </si>
  <si>
    <t>NOMBRE:</t>
  </si>
  <si>
    <t>CARGO:</t>
  </si>
  <si>
    <t>CONSOLIDADO ANUAL</t>
  </si>
  <si>
    <t>ME-DG-GRS-FT009</t>
  </si>
  <si>
    <t>Convenciones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</si>
</sst>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1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10"/>
      <name val="Arial Narrow"/>
      <family val="2"/>
    </font>
    <font>
      <b/>
      <i/>
      <sz val="14"/>
      <name val="Arial Narrow"/>
      <family val="2"/>
    </font>
    <font>
      <sz val="11"/>
      <color theme="1"/>
      <name val="Calibri"/>
      <family val="2"/>
      <scheme val="minor"/>
    </font>
    <font>
      <b/>
      <i/>
      <sz val="11"/>
      <color theme="0"/>
      <name val="Arial Narrow"/>
      <family val="2"/>
    </font>
    <font>
      <b/>
      <i/>
      <sz val="11"/>
      <name val="Arial Narrow"/>
      <family val="2"/>
    </font>
    <font>
      <i/>
      <sz val="11"/>
      <name val="Arial Narrow"/>
      <family val="2"/>
    </font>
    <font>
      <i/>
      <sz val="11"/>
      <color indexed="8"/>
      <name val="Arial Narrow"/>
      <family val="2"/>
    </font>
    <font>
      <i/>
      <sz val="11"/>
      <color theme="0"/>
      <name val="Arial Narrow"/>
      <family val="2"/>
    </font>
    <font>
      <b/>
      <i/>
      <sz val="11"/>
      <color indexed="8"/>
      <name val="Arial Narrow"/>
      <family val="2"/>
    </font>
    <font>
      <b/>
      <i/>
      <sz val="11"/>
      <color indexed="56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9933"/>
        <bgColor indexed="49"/>
      </patternFill>
    </fill>
    <fill>
      <patternFill patternType="solid">
        <fgColor rgb="FFFF6600"/>
        <bgColor indexed="3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26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8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1" fillId="3" borderId="0" applyNumberFormat="0" applyBorder="0" applyAlignment="0" applyProtection="0"/>
    <xf numFmtId="0" fontId="12" fillId="22" borderId="0" applyNumberFormat="0" applyBorder="0" applyAlignment="0" applyProtection="0"/>
    <xf numFmtId="0" fontId="7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3" fillId="1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9" fillId="0" borderId="7" applyNumberFormat="0" applyFill="0" applyAlignment="0" applyProtection="0"/>
    <xf numFmtId="0" fontId="18" fillId="0" borderId="8" applyNumberFormat="0" applyFill="0" applyAlignment="0" applyProtection="0"/>
  </cellStyleXfs>
  <cellXfs count="372">
    <xf numFmtId="0" fontId="0" fillId="0" borderId="0" xfId="0"/>
    <xf numFmtId="0" fontId="25" fillId="0" borderId="0" xfId="0" applyFont="1" applyBorder="1" applyAlignment="1">
      <alignment horizontal="left" vertical="center" wrapText="1"/>
    </xf>
    <xf numFmtId="0" fontId="24" fillId="36" borderId="9" xfId="0" applyFont="1" applyFill="1" applyBorder="1" applyAlignment="1">
      <alignment horizontal="center" vertical="top" wrapText="1"/>
    </xf>
    <xf numFmtId="0" fontId="26" fillId="0" borderId="0" xfId="0" applyFont="1" applyAlignment="1">
      <alignment vertical="center" wrapText="1"/>
    </xf>
    <xf numFmtId="0" fontId="25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vertical="center" wrapText="1"/>
    </xf>
    <xf numFmtId="0" fontId="26" fillId="0" borderId="0" xfId="0" applyFont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0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 applyBorder="1" applyAlignment="1">
      <alignment horizontal="left" vertical="top"/>
    </xf>
    <xf numFmtId="0" fontId="27" fillId="0" borderId="0" xfId="0" applyFont="1" applyAlignment="1">
      <alignment horizontal="left" vertical="top" wrapText="1"/>
    </xf>
    <xf numFmtId="0" fontId="27" fillId="0" borderId="0" xfId="0" applyFont="1" applyBorder="1" applyAlignment="1">
      <alignment horizontal="left" vertical="top" wrapText="1"/>
    </xf>
    <xf numFmtId="0" fontId="29" fillId="0" borderId="0" xfId="0" applyFont="1" applyBorder="1" applyAlignment="1">
      <alignment horizontal="left" vertical="top" wrapText="1"/>
    </xf>
    <xf numFmtId="0" fontId="25" fillId="24" borderId="9" xfId="0" applyFont="1" applyFill="1" applyBorder="1" applyAlignment="1">
      <alignment horizontal="left" vertical="top"/>
    </xf>
    <xf numFmtId="0" fontId="26" fillId="0" borderId="9" xfId="0" applyFont="1" applyBorder="1" applyAlignment="1">
      <alignment horizontal="left" vertical="top" wrapText="1"/>
    </xf>
    <xf numFmtId="0" fontId="26" fillId="32" borderId="9" xfId="0" applyFont="1" applyFill="1" applyBorder="1" applyAlignment="1">
      <alignment vertical="center"/>
    </xf>
    <xf numFmtId="0" fontId="25" fillId="0" borderId="0" xfId="0" applyFont="1" applyAlignment="1">
      <alignment horizontal="center" vertical="top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center" vertical="center"/>
    </xf>
    <xf numFmtId="0" fontId="26" fillId="0" borderId="0" xfId="0" applyFont="1" applyAlignment="1"/>
    <xf numFmtId="0" fontId="26" fillId="0" borderId="0" xfId="0" applyFont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justify" vertical="center"/>
    </xf>
    <xf numFmtId="0" fontId="25" fillId="0" borderId="0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0" fontId="26" fillId="0" borderId="11" xfId="0" applyFont="1" applyFill="1" applyBorder="1" applyAlignment="1" applyProtection="1">
      <alignment horizontal="left" vertical="center"/>
    </xf>
    <xf numFmtId="9" fontId="26" fillId="0" borderId="0" xfId="50" applyFont="1" applyAlignment="1">
      <alignment vertical="center"/>
    </xf>
    <xf numFmtId="0" fontId="26" fillId="24" borderId="0" xfId="0" applyFont="1" applyFill="1" applyAlignment="1">
      <alignment vertical="center"/>
    </xf>
    <xf numFmtId="0" fontId="26" fillId="24" borderId="0" xfId="0" applyFont="1" applyFill="1" applyAlignment="1" applyProtection="1">
      <alignment vertical="center"/>
    </xf>
    <xf numFmtId="0" fontId="26" fillId="24" borderId="0" xfId="0" applyFont="1" applyFill="1" applyBorder="1" applyAlignment="1" applyProtection="1">
      <alignment vertical="center"/>
    </xf>
    <xf numFmtId="0" fontId="26" fillId="0" borderId="0" xfId="0" applyFont="1" applyAlignment="1" applyProtection="1"/>
    <xf numFmtId="49" fontId="25" fillId="24" borderId="0" xfId="0" applyNumberFormat="1" applyFont="1" applyFill="1" applyBorder="1" applyAlignment="1" applyProtection="1">
      <alignment horizontal="center" vertical="center"/>
    </xf>
    <xf numFmtId="9" fontId="26" fillId="24" borderId="0" xfId="0" applyNumberFormat="1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24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 applyProtection="1">
      <alignment horizontal="left" vertical="center"/>
      <protection locked="0"/>
    </xf>
    <xf numFmtId="0" fontId="26" fillId="0" borderId="0" xfId="0" applyFont="1" applyBorder="1" applyAlignment="1">
      <alignment vertical="center"/>
    </xf>
    <xf numFmtId="0" fontId="26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24" fillId="36" borderId="9" xfId="0" applyFont="1" applyFill="1" applyBorder="1" applyAlignment="1">
      <alignment horizontal="center" vertical="top"/>
    </xf>
    <xf numFmtId="0" fontId="25" fillId="0" borderId="0" xfId="0" applyFont="1" applyBorder="1" applyAlignment="1">
      <alignment horizontal="left" vertical="top"/>
    </xf>
    <xf numFmtId="0" fontId="26" fillId="0" borderId="9" xfId="0" applyFont="1" applyFill="1" applyBorder="1" applyAlignment="1" applyProtection="1">
      <alignment horizontal="center" vertical="top"/>
      <protection locked="0"/>
    </xf>
    <xf numFmtId="0" fontId="25" fillId="0" borderId="0" xfId="0" applyFont="1" applyAlignment="1">
      <alignment vertical="top"/>
    </xf>
    <xf numFmtId="0" fontId="26" fillId="0" borderId="0" xfId="0" applyFont="1" applyBorder="1" applyAlignment="1"/>
    <xf numFmtId="0" fontId="26" fillId="0" borderId="0" xfId="0" applyFont="1" applyFill="1" applyBorder="1" applyAlignment="1"/>
    <xf numFmtId="3" fontId="25" fillId="0" borderId="0" xfId="0" applyNumberFormat="1" applyFont="1" applyFill="1" applyBorder="1" applyAlignment="1" applyProtection="1">
      <alignment horizontal="center" vertical="center"/>
    </xf>
    <xf numFmtId="2" fontId="25" fillId="0" borderId="0" xfId="0" applyNumberFormat="1" applyFont="1" applyFill="1" applyBorder="1" applyAlignment="1">
      <alignment horizontal="center" vertical="center"/>
    </xf>
    <xf numFmtId="2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/>
    <xf numFmtId="0" fontId="26" fillId="0" borderId="0" xfId="0" applyFont="1" applyBorder="1" applyAlignment="1">
      <alignment vertical="top"/>
    </xf>
    <xf numFmtId="2" fontId="26" fillId="0" borderId="0" xfId="0" applyNumberFormat="1" applyFont="1" applyAlignment="1">
      <alignment horizontal="left" vertical="top"/>
    </xf>
    <xf numFmtId="1" fontId="26" fillId="0" borderId="0" xfId="0" applyNumberFormat="1" applyFont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0" fontId="26" fillId="0" borderId="0" xfId="0" applyFont="1" applyFill="1" applyBorder="1" applyAlignment="1">
      <alignment horizontal="left" vertical="top"/>
    </xf>
    <xf numFmtId="9" fontId="25" fillId="0" borderId="0" xfId="50" applyFont="1" applyFill="1" applyBorder="1" applyAlignment="1">
      <alignment horizontal="left" vertical="top"/>
    </xf>
    <xf numFmtId="49" fontId="29" fillId="0" borderId="0" xfId="46" applyNumberFormat="1" applyFont="1" applyAlignment="1">
      <alignment horizontal="left" vertical="top"/>
    </xf>
    <xf numFmtId="0" fontId="25" fillId="0" borderId="0" xfId="0" applyFont="1" applyFill="1" applyBorder="1" applyAlignment="1" applyProtection="1">
      <alignment horizontal="left" vertical="top"/>
    </xf>
    <xf numFmtId="0" fontId="28" fillId="32" borderId="0" xfId="0" applyFont="1" applyFill="1" applyBorder="1" applyAlignment="1">
      <alignment vertical="top"/>
    </xf>
    <xf numFmtId="0" fontId="26" fillId="24" borderId="0" xfId="0" applyFont="1" applyFill="1" applyBorder="1" applyAlignment="1">
      <alignment vertical="center"/>
    </xf>
    <xf numFmtId="0" fontId="26" fillId="31" borderId="0" xfId="0" applyFont="1" applyFill="1" applyAlignment="1">
      <alignment horizontal="center" vertical="center"/>
    </xf>
    <xf numFmtId="0" fontId="26" fillId="31" borderId="0" xfId="0" applyFont="1" applyFill="1" applyAlignment="1">
      <alignment vertical="center"/>
    </xf>
    <xf numFmtId="0" fontId="26" fillId="24" borderId="0" xfId="0" applyFont="1" applyFill="1" applyAlignment="1">
      <alignment horizontal="center" vertical="center"/>
    </xf>
    <xf numFmtId="0" fontId="25" fillId="0" borderId="9" xfId="0" applyFont="1" applyBorder="1" applyAlignment="1">
      <alignment horizontal="center" vertical="center" wrapText="1"/>
    </xf>
    <xf numFmtId="0" fontId="24" fillId="36" borderId="9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 applyProtection="1">
      <alignment horizontal="center" vertical="top" wrapText="1"/>
      <protection locked="0"/>
    </xf>
    <xf numFmtId="0" fontId="26" fillId="0" borderId="18" xfId="0" applyFont="1" applyFill="1" applyBorder="1" applyAlignment="1" applyProtection="1">
      <alignment horizontal="center" vertical="top" wrapText="1"/>
      <protection locked="0"/>
    </xf>
    <xf numFmtId="0" fontId="26" fillId="0" borderId="15" xfId="0" applyFont="1" applyFill="1" applyBorder="1" applyAlignment="1" applyProtection="1">
      <alignment horizontal="center" vertical="top" wrapText="1"/>
      <protection locked="0"/>
    </xf>
    <xf numFmtId="0" fontId="24" fillId="36" borderId="9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4" fillId="36" borderId="12" xfId="0" applyFont="1" applyFill="1" applyBorder="1" applyAlignment="1">
      <alignment horizontal="center" vertical="top" wrapText="1"/>
    </xf>
    <xf numFmtId="0" fontId="24" fillId="36" borderId="18" xfId="0" applyFont="1" applyFill="1" applyBorder="1" applyAlignment="1">
      <alignment horizontal="center" vertical="top" wrapText="1"/>
    </xf>
    <xf numFmtId="0" fontId="24" fillId="36" borderId="15" xfId="0" applyFont="1" applyFill="1" applyBorder="1" applyAlignment="1">
      <alignment horizontal="center" vertical="top" wrapText="1"/>
    </xf>
    <xf numFmtId="0" fontId="25" fillId="37" borderId="12" xfId="0" applyFont="1" applyFill="1" applyBorder="1" applyAlignment="1">
      <alignment horizontal="center" vertical="top" wrapText="1"/>
    </xf>
    <xf numFmtId="0" fontId="25" fillId="37" borderId="18" xfId="0" applyFont="1" applyFill="1" applyBorder="1" applyAlignment="1">
      <alignment horizontal="center" vertical="top" wrapText="1"/>
    </xf>
    <xf numFmtId="0" fontId="25" fillId="37" borderId="15" xfId="0" applyFont="1" applyFill="1" applyBorder="1" applyAlignment="1">
      <alignment horizontal="center" vertical="top" wrapText="1"/>
    </xf>
    <xf numFmtId="0" fontId="25" fillId="37" borderId="9" xfId="0" applyFont="1" applyFill="1" applyBorder="1" applyAlignment="1">
      <alignment horizontal="center" vertical="top" wrapText="1"/>
    </xf>
    <xf numFmtId="0" fontId="25" fillId="36" borderId="19" xfId="0" applyFont="1" applyFill="1" applyBorder="1" applyAlignment="1">
      <alignment horizontal="center" vertical="center" wrapText="1"/>
    </xf>
    <xf numFmtId="0" fontId="25" fillId="36" borderId="20" xfId="0" applyFont="1" applyFill="1" applyBorder="1" applyAlignment="1">
      <alignment horizontal="center" vertical="center" wrapText="1"/>
    </xf>
    <xf numFmtId="0" fontId="25" fillId="36" borderId="17" xfId="0" applyFont="1" applyFill="1" applyBorder="1" applyAlignment="1">
      <alignment horizontal="center" vertical="center" wrapText="1"/>
    </xf>
    <xf numFmtId="0" fontId="25" fillId="36" borderId="22" xfId="0" applyFont="1" applyFill="1" applyBorder="1" applyAlignment="1">
      <alignment horizontal="center" vertical="center" wrapText="1"/>
    </xf>
    <xf numFmtId="0" fontId="25" fillId="36" borderId="0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23" xfId="0" applyFont="1" applyFill="1" applyBorder="1" applyAlignment="1">
      <alignment horizontal="center" vertical="center" wrapText="1"/>
    </xf>
    <xf numFmtId="0" fontId="25" fillId="36" borderId="21" xfId="0" applyFont="1" applyFill="1" applyBorder="1" applyAlignment="1">
      <alignment horizontal="center" vertical="center" wrapText="1"/>
    </xf>
    <xf numFmtId="0" fontId="25" fillId="36" borderId="13" xfId="0" applyFont="1" applyFill="1" applyBorder="1" applyAlignment="1">
      <alignment horizontal="center" vertical="center" wrapText="1"/>
    </xf>
    <xf numFmtId="0" fontId="24" fillId="36" borderId="19" xfId="0" applyFont="1" applyFill="1" applyBorder="1" applyAlignment="1">
      <alignment horizontal="center" vertical="center" wrapText="1"/>
    </xf>
    <xf numFmtId="0" fontId="24" fillId="36" borderId="20" xfId="0" applyFont="1" applyFill="1" applyBorder="1" applyAlignment="1">
      <alignment horizontal="center" vertical="center" wrapText="1"/>
    </xf>
    <xf numFmtId="0" fontId="24" fillId="36" borderId="17" xfId="0" applyFont="1" applyFill="1" applyBorder="1" applyAlignment="1">
      <alignment horizontal="center" vertical="center" wrapText="1"/>
    </xf>
    <xf numFmtId="0" fontId="24" fillId="36" borderId="23" xfId="0" applyFont="1" applyFill="1" applyBorder="1" applyAlignment="1">
      <alignment horizontal="center" vertical="center" wrapText="1"/>
    </xf>
    <xf numFmtId="0" fontId="24" fillId="36" borderId="21" xfId="0" applyFont="1" applyFill="1" applyBorder="1" applyAlignment="1">
      <alignment horizontal="center" vertical="center" wrapText="1"/>
    </xf>
    <xf numFmtId="0" fontId="24" fillId="36" borderId="13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 applyProtection="1">
      <alignment horizontal="justify" vertical="center" wrapText="1"/>
    </xf>
    <xf numFmtId="0" fontId="27" fillId="0" borderId="18" xfId="0" applyFont="1" applyFill="1" applyBorder="1" applyAlignment="1" applyProtection="1">
      <alignment horizontal="justify" vertical="center" wrapText="1"/>
    </xf>
    <xf numFmtId="0" fontId="25" fillId="0" borderId="9" xfId="0" applyFont="1" applyFill="1" applyBorder="1" applyAlignment="1">
      <alignment horizontal="center" vertical="top" wrapText="1"/>
    </xf>
    <xf numFmtId="0" fontId="27" fillId="0" borderId="9" xfId="0" applyFont="1" applyFill="1" applyBorder="1" applyAlignment="1" applyProtection="1">
      <alignment horizontal="left" vertical="top" wrapText="1"/>
    </xf>
    <xf numFmtId="0" fontId="26" fillId="0" borderId="0" xfId="0" applyFont="1" applyBorder="1" applyAlignment="1">
      <alignment horizontal="center" vertical="center" wrapText="1"/>
    </xf>
    <xf numFmtId="0" fontId="26" fillId="0" borderId="9" xfId="0" applyFont="1" applyFill="1" applyBorder="1" applyAlignment="1" applyProtection="1">
      <alignment horizontal="left" vertical="top" wrapText="1"/>
    </xf>
    <xf numFmtId="0" fontId="26" fillId="0" borderId="9" xfId="0" applyFont="1" applyFill="1" applyBorder="1" applyAlignment="1">
      <alignment horizontal="center" vertical="top" wrapText="1"/>
    </xf>
    <xf numFmtId="0" fontId="25" fillId="39" borderId="9" xfId="0" applyFont="1" applyFill="1" applyBorder="1" applyAlignment="1">
      <alignment horizontal="center" vertical="top" wrapText="1"/>
    </xf>
    <xf numFmtId="0" fontId="26" fillId="0" borderId="9" xfId="0" applyFont="1" applyFill="1" applyBorder="1" applyAlignment="1">
      <alignment horizontal="left" vertical="top" wrapText="1"/>
    </xf>
    <xf numFmtId="0" fontId="25" fillId="38" borderId="9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left" vertical="top" wrapText="1"/>
    </xf>
    <xf numFmtId="0" fontId="24" fillId="36" borderId="9" xfId="0" applyFont="1" applyFill="1" applyBorder="1" applyAlignment="1">
      <alignment horizontal="center" vertical="top" wrapText="1"/>
    </xf>
    <xf numFmtId="0" fontId="25" fillId="0" borderId="9" xfId="0" applyFont="1" applyBorder="1" applyAlignment="1">
      <alignment horizontal="center" vertical="top" wrapText="1"/>
    </xf>
    <xf numFmtId="0" fontId="29" fillId="37" borderId="9" xfId="0" applyFont="1" applyFill="1" applyBorder="1" applyAlignment="1">
      <alignment horizontal="center" vertical="top" wrapText="1"/>
    </xf>
    <xf numFmtId="0" fontId="29" fillId="0" borderId="9" xfId="0" applyFont="1" applyBorder="1" applyAlignment="1">
      <alignment horizontal="center" vertical="top" wrapText="1"/>
    </xf>
    <xf numFmtId="0" fontId="24" fillId="36" borderId="9" xfId="0" applyFont="1" applyFill="1" applyBorder="1" applyAlignment="1">
      <alignment horizontal="left" vertical="top"/>
    </xf>
    <xf numFmtId="0" fontId="29" fillId="37" borderId="9" xfId="0" applyFont="1" applyFill="1" applyBorder="1" applyAlignment="1">
      <alignment horizontal="left" vertical="top" wrapText="1"/>
    </xf>
    <xf numFmtId="0" fontId="24" fillId="36" borderId="19" xfId="0" applyFont="1" applyFill="1" applyBorder="1" applyAlignment="1">
      <alignment horizontal="center" vertical="top" wrapText="1"/>
    </xf>
    <xf numFmtId="0" fontId="24" fillId="36" borderId="17" xfId="0" applyFont="1" applyFill="1" applyBorder="1" applyAlignment="1">
      <alignment horizontal="center" vertical="top" wrapText="1"/>
    </xf>
    <xf numFmtId="0" fontId="24" fillId="36" borderId="23" xfId="0" applyFont="1" applyFill="1" applyBorder="1" applyAlignment="1">
      <alignment horizontal="center" vertical="top" wrapText="1"/>
    </xf>
    <xf numFmtId="0" fontId="24" fillId="36" borderId="13" xfId="0" applyFont="1" applyFill="1" applyBorder="1" applyAlignment="1">
      <alignment horizontal="center" vertical="top" wrapText="1"/>
    </xf>
    <xf numFmtId="0" fontId="25" fillId="0" borderId="9" xfId="0" applyFont="1" applyFill="1" applyBorder="1" applyAlignment="1" applyProtection="1">
      <alignment horizontal="center" vertical="center"/>
    </xf>
    <xf numFmtId="49" fontId="25" fillId="0" borderId="12" xfId="0" applyNumberFormat="1" applyFont="1" applyBorder="1" applyAlignment="1" applyProtection="1">
      <alignment horizontal="center" vertical="center" wrapText="1"/>
    </xf>
    <xf numFmtId="49" fontId="25" fillId="0" borderId="18" xfId="0" applyNumberFormat="1" applyFont="1" applyBorder="1" applyAlignment="1" applyProtection="1">
      <alignment horizontal="center" vertical="center" wrapText="1"/>
    </xf>
    <xf numFmtId="49" fontId="25" fillId="0" borderId="15" xfId="0" applyNumberFormat="1" applyFont="1" applyBorder="1" applyAlignment="1" applyProtection="1">
      <alignment horizontal="center" vertical="center" wrapText="1"/>
    </xf>
    <xf numFmtId="0" fontId="25" fillId="26" borderId="12" xfId="0" applyFont="1" applyFill="1" applyBorder="1" applyAlignment="1" applyProtection="1">
      <alignment horizontal="center" vertical="center"/>
    </xf>
    <xf numFmtId="0" fontId="25" fillId="26" borderId="18" xfId="0" applyFont="1" applyFill="1" applyBorder="1" applyAlignment="1" applyProtection="1">
      <alignment horizontal="center" vertical="center"/>
    </xf>
    <xf numFmtId="0" fontId="25" fillId="26" borderId="15" xfId="0" applyFont="1" applyFill="1" applyBorder="1" applyAlignment="1" applyProtection="1">
      <alignment horizontal="center" vertical="center"/>
    </xf>
    <xf numFmtId="0" fontId="25" fillId="40" borderId="9" xfId="0" applyFont="1" applyFill="1" applyBorder="1" applyAlignment="1" applyProtection="1">
      <alignment horizontal="center" vertical="center" wrapText="1"/>
    </xf>
    <xf numFmtId="0" fontId="24" fillId="27" borderId="9" xfId="0" applyFont="1" applyFill="1" applyBorder="1" applyAlignment="1" applyProtection="1">
      <alignment horizontal="center" vertical="center" wrapText="1"/>
    </xf>
    <xf numFmtId="0" fontId="25" fillId="25" borderId="12" xfId="0" applyFont="1" applyFill="1" applyBorder="1" applyAlignment="1" applyProtection="1">
      <alignment horizontal="center" vertical="center"/>
    </xf>
    <xf numFmtId="0" fontId="25" fillId="25" borderId="18" xfId="0" applyFont="1" applyFill="1" applyBorder="1" applyAlignment="1" applyProtection="1">
      <alignment horizontal="center" vertical="center"/>
    </xf>
    <xf numFmtId="0" fontId="25" fillId="25" borderId="15" xfId="0" applyFont="1" applyFill="1" applyBorder="1" applyAlignment="1" applyProtection="1">
      <alignment horizontal="center" vertical="center"/>
    </xf>
    <xf numFmtId="2" fontId="25" fillId="40" borderId="12" xfId="0" applyNumberFormat="1" applyFont="1" applyFill="1" applyBorder="1" applyAlignment="1" applyProtection="1">
      <alignment horizontal="center" vertical="center" wrapText="1"/>
    </xf>
    <xf numFmtId="2" fontId="25" fillId="40" borderId="18" xfId="0" applyNumberFormat="1" applyFont="1" applyFill="1" applyBorder="1" applyAlignment="1" applyProtection="1">
      <alignment horizontal="center" vertical="center" wrapText="1"/>
    </xf>
    <xf numFmtId="2" fontId="25" fillId="40" borderId="15" xfId="0" applyNumberFormat="1" applyFont="1" applyFill="1" applyBorder="1" applyAlignment="1" applyProtection="1">
      <alignment horizontal="center" vertical="center" wrapText="1"/>
    </xf>
    <xf numFmtId="2" fontId="24" fillId="34" borderId="12" xfId="0" applyNumberFormat="1" applyFont="1" applyFill="1" applyBorder="1" applyAlignment="1" applyProtection="1">
      <alignment horizontal="center" vertical="center" wrapText="1"/>
    </xf>
    <xf numFmtId="2" fontId="24" fillId="34" borderId="18" xfId="0" applyNumberFormat="1" applyFont="1" applyFill="1" applyBorder="1" applyAlignment="1" applyProtection="1">
      <alignment horizontal="center" vertical="center" wrapText="1"/>
    </xf>
    <xf numFmtId="2" fontId="24" fillId="34" borderId="15" xfId="0" applyNumberFormat="1" applyFont="1" applyFill="1" applyBorder="1" applyAlignment="1" applyProtection="1">
      <alignment horizontal="center" vertical="center" wrapText="1"/>
    </xf>
    <xf numFmtId="2" fontId="25" fillId="33" borderId="12" xfId="0" applyNumberFormat="1" applyFont="1" applyFill="1" applyBorder="1" applyAlignment="1" applyProtection="1">
      <alignment horizontal="center" vertical="center" wrapText="1"/>
    </xf>
    <xf numFmtId="2" fontId="25" fillId="33" borderId="18" xfId="0" applyNumberFormat="1" applyFont="1" applyFill="1" applyBorder="1" applyAlignment="1" applyProtection="1">
      <alignment horizontal="center" vertical="center" wrapText="1"/>
    </xf>
    <xf numFmtId="2" fontId="25" fillId="33" borderId="15" xfId="0" applyNumberFormat="1" applyFont="1" applyFill="1" applyBorder="1" applyAlignment="1" applyProtection="1">
      <alignment horizontal="center" vertical="center" wrapText="1"/>
    </xf>
    <xf numFmtId="0" fontId="25" fillId="0" borderId="9" xfId="0" applyFont="1" applyBorder="1" applyAlignment="1" applyProtection="1">
      <alignment horizontal="center" vertical="center" wrapText="1"/>
    </xf>
    <xf numFmtId="0" fontId="25" fillId="39" borderId="9" xfId="0" applyFont="1" applyFill="1" applyBorder="1" applyAlignment="1" applyProtection="1">
      <alignment horizontal="center" vertical="center" wrapText="1"/>
    </xf>
    <xf numFmtId="0" fontId="25" fillId="39" borderId="9" xfId="0" applyFont="1" applyFill="1" applyBorder="1" applyAlignment="1" applyProtection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5" fillId="37" borderId="9" xfId="0" applyFont="1" applyFill="1" applyBorder="1" applyAlignment="1" applyProtection="1">
      <alignment horizontal="center" vertical="center" wrapText="1"/>
    </xf>
    <xf numFmtId="0" fontId="25" fillId="41" borderId="12" xfId="0" applyFont="1" applyFill="1" applyBorder="1" applyAlignment="1" applyProtection="1">
      <alignment horizontal="center" vertical="center"/>
    </xf>
    <xf numFmtId="0" fontId="25" fillId="41" borderId="18" xfId="0" applyFont="1" applyFill="1" applyBorder="1" applyAlignment="1" applyProtection="1">
      <alignment horizontal="center" vertical="center"/>
    </xf>
    <xf numFmtId="0" fontId="25" fillId="41" borderId="15" xfId="0" applyFont="1" applyFill="1" applyBorder="1" applyAlignment="1" applyProtection="1">
      <alignment horizontal="center" vertical="center"/>
    </xf>
    <xf numFmtId="0" fontId="24" fillId="29" borderId="12" xfId="0" applyFont="1" applyFill="1" applyBorder="1" applyAlignment="1" applyProtection="1">
      <alignment horizontal="center" vertical="center" wrapText="1"/>
    </xf>
    <xf numFmtId="0" fontId="24" fillId="29" borderId="18" xfId="0" applyFont="1" applyFill="1" applyBorder="1" applyAlignment="1" applyProtection="1">
      <alignment horizontal="center" vertical="center" wrapText="1"/>
    </xf>
    <xf numFmtId="0" fontId="24" fillId="29" borderId="15" xfId="0" applyFont="1" applyFill="1" applyBorder="1" applyAlignment="1" applyProtection="1">
      <alignment horizontal="center" vertical="center" wrapText="1"/>
    </xf>
    <xf numFmtId="0" fontId="25" fillId="29" borderId="12" xfId="0" applyFont="1" applyFill="1" applyBorder="1" applyAlignment="1" applyProtection="1">
      <alignment horizontal="center" vertical="center" wrapText="1"/>
    </xf>
    <xf numFmtId="0" fontId="25" fillId="29" borderId="18" xfId="0" applyFont="1" applyFill="1" applyBorder="1" applyAlignment="1" applyProtection="1">
      <alignment horizontal="center" vertical="center" wrapText="1"/>
    </xf>
    <xf numFmtId="0" fontId="25" fillId="29" borderId="15" xfId="0" applyFont="1" applyFill="1" applyBorder="1" applyAlignment="1" applyProtection="1">
      <alignment horizontal="center" vertical="center" wrapText="1"/>
    </xf>
    <xf numFmtId="0" fontId="25" fillId="38" borderId="9" xfId="0" applyFont="1" applyFill="1" applyBorder="1" applyAlignment="1" applyProtection="1">
      <alignment horizontal="center" vertical="center" wrapText="1"/>
    </xf>
    <xf numFmtId="0" fontId="25" fillId="0" borderId="9" xfId="0" applyFont="1" applyFill="1" applyBorder="1" applyAlignment="1" applyProtection="1">
      <alignment horizontal="center" vertical="center" wrapText="1"/>
    </xf>
    <xf numFmtId="0" fontId="25" fillId="0" borderId="12" xfId="0" applyFont="1" applyFill="1" applyBorder="1" applyAlignment="1" applyProtection="1">
      <alignment horizontal="center" vertical="center"/>
    </xf>
    <xf numFmtId="0" fontId="25" fillId="0" borderId="18" xfId="0" applyFont="1" applyFill="1" applyBorder="1" applyAlignment="1" applyProtection="1">
      <alignment horizontal="center" vertical="center"/>
    </xf>
    <xf numFmtId="0" fontId="25" fillId="0" borderId="15" xfId="0" applyFont="1" applyFill="1" applyBorder="1" applyAlignment="1" applyProtection="1">
      <alignment horizontal="center" vertical="center"/>
    </xf>
    <xf numFmtId="0" fontId="24" fillId="36" borderId="16" xfId="0" applyFont="1" applyFill="1" applyBorder="1" applyAlignment="1">
      <alignment horizontal="center" vertical="center" wrapText="1"/>
    </xf>
    <xf numFmtId="0" fontId="24" fillId="42" borderId="9" xfId="0" applyFont="1" applyFill="1" applyBorder="1" applyAlignment="1" applyProtection="1">
      <alignment horizontal="center" vertical="center" wrapText="1"/>
    </xf>
    <xf numFmtId="0" fontId="25" fillId="38" borderId="9" xfId="0" applyFont="1" applyFill="1" applyBorder="1" applyAlignment="1" applyProtection="1">
      <alignment horizontal="center" vertical="center"/>
    </xf>
    <xf numFmtId="0" fontId="25" fillId="37" borderId="9" xfId="0" applyFont="1" applyFill="1" applyBorder="1" applyAlignment="1" applyProtection="1">
      <alignment horizontal="center" vertical="top" wrapText="1"/>
    </xf>
    <xf numFmtId="0" fontId="25" fillId="37" borderId="12" xfId="0" applyFont="1" applyFill="1" applyBorder="1" applyAlignment="1" applyProtection="1">
      <alignment horizontal="center" vertical="center"/>
    </xf>
    <xf numFmtId="0" fontId="25" fillId="37" borderId="18" xfId="0" applyFont="1" applyFill="1" applyBorder="1" applyAlignment="1" applyProtection="1">
      <alignment horizontal="center" vertical="center"/>
    </xf>
    <xf numFmtId="0" fontId="25" fillId="37" borderId="15" xfId="0" applyFont="1" applyFill="1" applyBorder="1" applyAlignment="1" applyProtection="1">
      <alignment horizontal="center" vertical="center"/>
    </xf>
    <xf numFmtId="0" fontId="24" fillId="36" borderId="9" xfId="0" applyFont="1" applyFill="1" applyBorder="1" applyAlignment="1" applyProtection="1">
      <alignment horizontal="center" vertical="center" wrapText="1"/>
    </xf>
    <xf numFmtId="49" fontId="25" fillId="26" borderId="9" xfId="0" applyNumberFormat="1" applyFont="1" applyFill="1" applyBorder="1" applyAlignment="1">
      <alignment horizontal="center" vertical="center" wrapText="1"/>
    </xf>
    <xf numFmtId="0" fontId="25" fillId="28" borderId="9" xfId="0" applyFont="1" applyFill="1" applyBorder="1" applyAlignment="1">
      <alignment horizontal="center" vertical="center"/>
    </xf>
    <xf numFmtId="49" fontId="24" fillId="27" borderId="12" xfId="0" applyNumberFormat="1" applyFont="1" applyFill="1" applyBorder="1" applyAlignment="1">
      <alignment horizontal="center" vertical="center"/>
    </xf>
    <xf numFmtId="49" fontId="24" fillId="27" borderId="18" xfId="0" applyNumberFormat="1" applyFont="1" applyFill="1" applyBorder="1" applyAlignment="1">
      <alignment horizontal="center" vertical="center"/>
    </xf>
    <xf numFmtId="49" fontId="24" fillId="27" borderId="15" xfId="0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 applyProtection="1">
      <alignment horizontal="center" vertical="center" wrapText="1"/>
      <protection locked="0"/>
    </xf>
    <xf numFmtId="4" fontId="24" fillId="36" borderId="9" xfId="0" applyNumberFormat="1" applyFont="1" applyFill="1" applyBorder="1" applyAlignment="1" applyProtection="1">
      <alignment horizontal="center" vertical="center"/>
    </xf>
    <xf numFmtId="0" fontId="24" fillId="34" borderId="9" xfId="0" applyFont="1" applyFill="1" applyBorder="1" applyAlignment="1">
      <alignment horizontal="center" vertical="center"/>
    </xf>
    <xf numFmtId="49" fontId="25" fillId="0" borderId="12" xfId="0" applyNumberFormat="1" applyFont="1" applyBorder="1" applyAlignment="1">
      <alignment horizontal="center" vertical="center" wrapText="1"/>
    </xf>
    <xf numFmtId="49" fontId="25" fillId="0" borderId="18" xfId="0" applyNumberFormat="1" applyFont="1" applyBorder="1" applyAlignment="1">
      <alignment horizontal="center" vertical="center" wrapText="1"/>
    </xf>
    <xf numFmtId="49" fontId="25" fillId="0" borderId="15" xfId="0" applyNumberFormat="1" applyFont="1" applyBorder="1" applyAlignment="1">
      <alignment horizontal="center" vertical="center" wrapText="1"/>
    </xf>
    <xf numFmtId="0" fontId="25" fillId="25" borderId="12" xfId="0" applyFont="1" applyFill="1" applyBorder="1" applyAlignment="1">
      <alignment horizontal="center" vertical="center" wrapText="1"/>
    </xf>
    <xf numFmtId="0" fontId="25" fillId="25" borderId="18" xfId="0" applyFont="1" applyFill="1" applyBorder="1" applyAlignment="1">
      <alignment horizontal="center" vertical="center" wrapText="1"/>
    </xf>
    <xf numFmtId="0" fontId="25" fillId="25" borderId="15" xfId="0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9" fontId="25" fillId="25" borderId="9" xfId="0" applyNumberFormat="1" applyFont="1" applyFill="1" applyBorder="1" applyAlignment="1">
      <alignment horizontal="center" vertical="center" wrapText="1"/>
    </xf>
    <xf numFmtId="0" fontId="25" fillId="37" borderId="9" xfId="0" applyFont="1" applyFill="1" applyBorder="1" applyAlignment="1">
      <alignment horizontal="center" vertical="center" wrapText="1"/>
    </xf>
    <xf numFmtId="2" fontId="26" fillId="0" borderId="9" xfId="48" applyNumberFormat="1" applyFont="1" applyFill="1" applyBorder="1" applyAlignment="1">
      <alignment horizontal="center" vertical="center" wrapText="1"/>
    </xf>
    <xf numFmtId="2" fontId="24" fillId="36" borderId="9" xfId="48" applyNumberFormat="1" applyFont="1" applyFill="1" applyBorder="1" applyAlignment="1">
      <alignment horizontal="center" vertical="center" wrapText="1"/>
    </xf>
    <xf numFmtId="9" fontId="26" fillId="0" borderId="9" xfId="50" applyFont="1" applyFill="1" applyBorder="1" applyAlignment="1" applyProtection="1">
      <alignment horizontal="center" vertical="center" wrapText="1"/>
    </xf>
    <xf numFmtId="9" fontId="24" fillId="36" borderId="9" xfId="50" applyFont="1" applyFill="1" applyBorder="1" applyAlignment="1">
      <alignment horizontal="center" vertical="center"/>
    </xf>
    <xf numFmtId="2" fontId="25" fillId="39" borderId="9" xfId="0" applyNumberFormat="1" applyFont="1" applyFill="1" applyBorder="1" applyAlignment="1">
      <alignment horizontal="center" vertical="center" wrapText="1"/>
    </xf>
    <xf numFmtId="0" fontId="25" fillId="33" borderId="9" xfId="0" applyFont="1" applyFill="1" applyBorder="1" applyAlignment="1" applyProtection="1">
      <alignment horizontal="center" vertical="center" wrapText="1"/>
    </xf>
    <xf numFmtId="0" fontId="25" fillId="0" borderId="9" xfId="0" applyFont="1" applyFill="1" applyBorder="1" applyAlignment="1">
      <alignment horizontal="center" vertical="center"/>
    </xf>
    <xf numFmtId="2" fontId="25" fillId="25" borderId="9" xfId="0" applyNumberFormat="1" applyFont="1" applyFill="1" applyBorder="1" applyAlignment="1" applyProtection="1">
      <alignment horizontal="center" vertical="center"/>
    </xf>
    <xf numFmtId="2" fontId="24" fillId="25" borderId="9" xfId="0" applyNumberFormat="1" applyFont="1" applyFill="1" applyBorder="1" applyAlignment="1" applyProtection="1">
      <alignment horizontal="center" vertical="center"/>
    </xf>
    <xf numFmtId="0" fontId="24" fillId="25" borderId="9" xfId="0" applyFont="1" applyFill="1" applyBorder="1" applyAlignment="1" applyProtection="1">
      <alignment horizontal="center" vertical="center" wrapText="1"/>
    </xf>
    <xf numFmtId="0" fontId="25" fillId="25" borderId="9" xfId="0" applyFont="1" applyFill="1" applyBorder="1" applyAlignment="1" applyProtection="1">
      <alignment horizontal="center" vertical="center" wrapText="1"/>
    </xf>
    <xf numFmtId="0" fontId="25" fillId="38" borderId="9" xfId="0" applyFont="1" applyFill="1" applyBorder="1" applyAlignment="1">
      <alignment horizontal="center" vertical="center" wrapText="1"/>
    </xf>
    <xf numFmtId="0" fontId="25" fillId="38" borderId="9" xfId="0" applyFont="1" applyFill="1" applyBorder="1" applyAlignment="1">
      <alignment horizontal="center" vertical="center"/>
    </xf>
    <xf numFmtId="0" fontId="26" fillId="0" borderId="9" xfId="0" applyFont="1" applyFill="1" applyBorder="1" applyAlignment="1" applyProtection="1">
      <alignment horizontal="left" vertical="top"/>
    </xf>
    <xf numFmtId="0" fontId="25" fillId="37" borderId="9" xfId="0" applyFont="1" applyFill="1" applyBorder="1" applyAlignment="1">
      <alignment horizontal="center" vertical="top"/>
    </xf>
    <xf numFmtId="0" fontId="25" fillId="26" borderId="12" xfId="0" applyFont="1" applyFill="1" applyBorder="1" applyAlignment="1">
      <alignment horizontal="center" vertical="center"/>
    </xf>
    <xf numFmtId="0" fontId="25" fillId="26" borderId="18" xfId="0" applyFont="1" applyFill="1" applyBorder="1" applyAlignment="1">
      <alignment horizontal="center" vertical="center"/>
    </xf>
    <xf numFmtId="0" fontId="25" fillId="26" borderId="15" xfId="0" applyFont="1" applyFill="1" applyBorder="1" applyAlignment="1">
      <alignment horizontal="center" vertical="center"/>
    </xf>
    <xf numFmtId="0" fontId="25" fillId="28" borderId="12" xfId="0" applyFont="1" applyFill="1" applyBorder="1" applyAlignment="1">
      <alignment horizontal="center" vertical="center"/>
    </xf>
    <xf numFmtId="0" fontId="25" fillId="28" borderId="18" xfId="0" applyFont="1" applyFill="1" applyBorder="1" applyAlignment="1">
      <alignment horizontal="center" vertical="center"/>
    </xf>
    <xf numFmtId="0" fontId="25" fillId="28" borderId="15" xfId="0" applyFont="1" applyFill="1" applyBorder="1" applyAlignment="1">
      <alignment horizontal="center" vertical="center"/>
    </xf>
    <xf numFmtId="0" fontId="24" fillId="27" borderId="12" xfId="0" applyFont="1" applyFill="1" applyBorder="1" applyAlignment="1">
      <alignment horizontal="center" vertical="center"/>
    </xf>
    <xf numFmtId="0" fontId="24" fillId="27" borderId="18" xfId="0" applyFont="1" applyFill="1" applyBorder="1" applyAlignment="1">
      <alignment horizontal="center" vertical="center"/>
    </xf>
    <xf numFmtId="0" fontId="24" fillId="27" borderId="15" xfId="0" applyFont="1" applyFill="1" applyBorder="1" applyAlignment="1">
      <alignment horizontal="center" vertical="center"/>
    </xf>
    <xf numFmtId="9" fontId="26" fillId="0" borderId="9" xfId="50" applyFont="1" applyBorder="1" applyAlignment="1">
      <alignment horizontal="center" vertical="top" wrapText="1"/>
    </xf>
    <xf numFmtId="2" fontId="25" fillId="39" borderId="9" xfId="0" applyNumberFormat="1" applyFont="1" applyFill="1" applyBorder="1" applyAlignment="1">
      <alignment horizontal="center" vertical="top" wrapText="1"/>
    </xf>
    <xf numFmtId="9" fontId="24" fillId="34" borderId="9" xfId="50" applyFont="1" applyFill="1" applyBorder="1" applyAlignment="1">
      <alignment horizontal="center" vertical="top"/>
    </xf>
    <xf numFmtId="0" fontId="26" fillId="0" borderId="9" xfId="0" applyFont="1" applyBorder="1" applyAlignment="1">
      <alignment horizontal="center" vertical="top" wrapText="1"/>
    </xf>
    <xf numFmtId="0" fontId="25" fillId="38" borderId="9" xfId="0" applyFont="1" applyFill="1" applyBorder="1" applyAlignment="1">
      <alignment horizontal="left" vertical="top" wrapText="1"/>
    </xf>
    <xf numFmtId="0" fontId="24" fillId="36" borderId="9" xfId="0" applyFont="1" applyFill="1" applyBorder="1" applyAlignment="1">
      <alignment horizontal="center" vertical="top"/>
    </xf>
    <xf numFmtId="0" fontId="25" fillId="37" borderId="9" xfId="0" applyFont="1" applyFill="1" applyBorder="1" applyAlignment="1">
      <alignment horizontal="left" vertical="top" wrapText="1"/>
    </xf>
    <xf numFmtId="0" fontId="24" fillId="36" borderId="12" xfId="0" applyFont="1" applyFill="1" applyBorder="1" applyAlignment="1">
      <alignment horizontal="center" vertical="center" wrapText="1"/>
    </xf>
    <xf numFmtId="0" fontId="24" fillId="36" borderId="18" xfId="0" applyFont="1" applyFill="1" applyBorder="1" applyAlignment="1">
      <alignment horizontal="center" vertical="center" wrapText="1"/>
    </xf>
    <xf numFmtId="0" fontId="24" fillId="36" borderId="15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left" vertical="top" wrapText="1"/>
    </xf>
    <xf numFmtId="1" fontId="25" fillId="37" borderId="9" xfId="0" applyNumberFormat="1" applyFont="1" applyFill="1" applyBorder="1" applyAlignment="1">
      <alignment horizontal="center" vertical="center" wrapText="1"/>
    </xf>
    <xf numFmtId="0" fontId="26" fillId="36" borderId="19" xfId="0" applyFont="1" applyFill="1" applyBorder="1" applyAlignment="1">
      <alignment horizontal="center" vertical="center" wrapText="1"/>
    </xf>
    <xf numFmtId="0" fontId="26" fillId="36" borderId="20" xfId="0" applyFont="1" applyFill="1" applyBorder="1" applyAlignment="1">
      <alignment horizontal="center" vertical="center" wrapText="1"/>
    </xf>
    <xf numFmtId="0" fontId="26" fillId="36" borderId="17" xfId="0" applyFont="1" applyFill="1" applyBorder="1" applyAlignment="1">
      <alignment horizontal="center" vertical="center" wrapText="1"/>
    </xf>
    <xf numFmtId="0" fontId="26" fillId="36" borderId="22" xfId="0" applyFont="1" applyFill="1" applyBorder="1" applyAlignment="1">
      <alignment horizontal="center" vertical="center" wrapText="1"/>
    </xf>
    <xf numFmtId="0" fontId="26" fillId="36" borderId="0" xfId="0" applyFont="1" applyFill="1" applyBorder="1" applyAlignment="1">
      <alignment horizontal="center" vertical="center" wrapText="1"/>
    </xf>
    <xf numFmtId="0" fontId="26" fillId="36" borderId="11" xfId="0" applyFont="1" applyFill="1" applyBorder="1" applyAlignment="1">
      <alignment horizontal="center" vertical="center" wrapText="1"/>
    </xf>
    <xf numFmtId="0" fontId="26" fillId="36" borderId="23" xfId="0" applyFont="1" applyFill="1" applyBorder="1" applyAlignment="1">
      <alignment horizontal="center" vertical="center" wrapText="1"/>
    </xf>
    <xf numFmtId="0" fontId="26" fillId="36" borderId="21" xfId="0" applyFont="1" applyFill="1" applyBorder="1" applyAlignment="1">
      <alignment horizontal="center" vertical="center" wrapText="1"/>
    </xf>
    <xf numFmtId="0" fontId="26" fillId="36" borderId="13" xfId="0" applyFont="1" applyFill="1" applyBorder="1" applyAlignment="1">
      <alignment horizontal="center" vertical="center" wrapText="1"/>
    </xf>
    <xf numFmtId="3" fontId="25" fillId="25" borderId="9" xfId="0" applyNumberFormat="1" applyFont="1" applyFill="1" applyBorder="1" applyAlignment="1" applyProtection="1">
      <alignment horizontal="center" vertical="center" wrapText="1"/>
    </xf>
    <xf numFmtId="1" fontId="25" fillId="44" borderId="9" xfId="0" applyNumberFormat="1" applyFont="1" applyFill="1" applyBorder="1" applyAlignment="1">
      <alignment horizontal="center" vertical="center" wrapText="1"/>
    </xf>
    <xf numFmtId="3" fontId="24" fillId="25" borderId="9" xfId="0" applyNumberFormat="1" applyFont="1" applyFill="1" applyBorder="1" applyAlignment="1" applyProtection="1">
      <alignment horizontal="center"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12" xfId="0" applyNumberFormat="1" applyFont="1" applyFill="1" applyBorder="1" applyAlignment="1">
      <alignment horizontal="center" vertical="center" wrapText="1"/>
    </xf>
    <xf numFmtId="164" fontId="25" fillId="0" borderId="18" xfId="0" applyNumberFormat="1" applyFont="1" applyFill="1" applyBorder="1" applyAlignment="1">
      <alignment horizontal="center" vertical="center" wrapText="1"/>
    </xf>
    <xf numFmtId="164" fontId="25" fillId="0" borderId="15" xfId="0" applyNumberFormat="1" applyFont="1" applyFill="1" applyBorder="1" applyAlignment="1">
      <alignment horizontal="center" vertical="center" wrapText="1"/>
    </xf>
    <xf numFmtId="2" fontId="25" fillId="38" borderId="9" xfId="0" applyNumberFormat="1" applyFont="1" applyFill="1" applyBorder="1" applyAlignment="1">
      <alignment horizontal="center" vertical="center" wrapText="1"/>
    </xf>
    <xf numFmtId="164" fontId="26" fillId="0" borderId="9" xfId="0" applyNumberFormat="1" applyFont="1" applyFill="1" applyBorder="1" applyAlignment="1">
      <alignment horizontal="center" vertical="center" wrapText="1"/>
    </xf>
    <xf numFmtId="2" fontId="25" fillId="43" borderId="12" xfId="0" applyNumberFormat="1" applyFont="1" applyFill="1" applyBorder="1" applyAlignment="1">
      <alignment horizontal="center" vertical="center" wrapText="1"/>
    </xf>
    <xf numFmtId="2" fontId="25" fillId="43" borderId="18" xfId="0" applyNumberFormat="1" applyFont="1" applyFill="1" applyBorder="1" applyAlignment="1">
      <alignment horizontal="center" vertical="center" wrapText="1"/>
    </xf>
    <xf numFmtId="2" fontId="25" fillId="43" borderId="15" xfId="0" applyNumberFormat="1" applyFont="1" applyFill="1" applyBorder="1" applyAlignment="1">
      <alignment horizontal="center" vertical="center" wrapText="1"/>
    </xf>
    <xf numFmtId="0" fontId="25" fillId="43" borderId="12" xfId="0" applyFont="1" applyFill="1" applyBorder="1" applyAlignment="1">
      <alignment horizontal="center" vertical="center" wrapText="1"/>
    </xf>
    <xf numFmtId="0" fontId="25" fillId="43" borderId="18" xfId="0" applyFont="1" applyFill="1" applyBorder="1" applyAlignment="1">
      <alignment horizontal="center" vertical="center" wrapText="1"/>
    </xf>
    <xf numFmtId="0" fontId="25" fillId="43" borderId="15" xfId="0" applyFont="1" applyFill="1" applyBorder="1" applyAlignment="1">
      <alignment horizontal="center" vertical="center" wrapText="1"/>
    </xf>
    <xf numFmtId="3" fontId="25" fillId="33" borderId="9" xfId="0" applyNumberFormat="1" applyFont="1" applyFill="1" applyBorder="1" applyAlignment="1" applyProtection="1">
      <alignment horizontal="center" vertical="center" wrapText="1"/>
    </xf>
    <xf numFmtId="0" fontId="24" fillId="42" borderId="9" xfId="0" applyFont="1" applyFill="1" applyBorder="1" applyAlignment="1">
      <alignment horizontal="center" vertical="center" wrapText="1"/>
    </xf>
    <xf numFmtId="0" fontId="24" fillId="42" borderId="12" xfId="0" applyFont="1" applyFill="1" applyBorder="1" applyAlignment="1">
      <alignment horizontal="center" vertical="center" wrapText="1"/>
    </xf>
    <xf numFmtId="0" fontId="24" fillId="42" borderId="15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center" vertical="top" wrapText="1"/>
    </xf>
    <xf numFmtId="0" fontId="25" fillId="0" borderId="12" xfId="0" applyFont="1" applyBorder="1" applyAlignment="1">
      <alignment horizontal="center" vertical="top"/>
    </xf>
    <xf numFmtId="0" fontId="25" fillId="0" borderId="18" xfId="0" applyFont="1" applyBorder="1" applyAlignment="1">
      <alignment horizontal="center" vertical="top"/>
    </xf>
    <xf numFmtId="0" fontId="25" fillId="0" borderId="15" xfId="0" applyFont="1" applyBorder="1" applyAlignment="1">
      <alignment horizontal="center" vertical="top"/>
    </xf>
    <xf numFmtId="0" fontId="25" fillId="0" borderId="12" xfId="0" applyFont="1" applyBorder="1" applyAlignment="1">
      <alignment horizontal="left" vertical="top"/>
    </xf>
    <xf numFmtId="0" fontId="25" fillId="0" borderId="18" xfId="0" applyFont="1" applyBorder="1" applyAlignment="1">
      <alignment horizontal="left" vertical="top"/>
    </xf>
    <xf numFmtId="0" fontId="25" fillId="0" borderId="15" xfId="0" applyFont="1" applyBorder="1" applyAlignment="1">
      <alignment horizontal="left" vertical="top"/>
    </xf>
    <xf numFmtId="49" fontId="25" fillId="25" borderId="9" xfId="0" applyNumberFormat="1" applyFont="1" applyFill="1" applyBorder="1" applyAlignment="1">
      <alignment horizontal="center" vertical="top" wrapText="1"/>
    </xf>
    <xf numFmtId="49" fontId="25" fillId="26" borderId="9" xfId="0" applyNumberFormat="1" applyFont="1" applyFill="1" applyBorder="1" applyAlignment="1">
      <alignment horizontal="center" vertical="top" wrapText="1"/>
    </xf>
    <xf numFmtId="0" fontId="25" fillId="28" borderId="9" xfId="0" applyFont="1" applyFill="1" applyBorder="1" applyAlignment="1">
      <alignment horizontal="center" vertical="top" wrapText="1"/>
    </xf>
    <xf numFmtId="49" fontId="24" fillId="27" borderId="9" xfId="0" applyNumberFormat="1" applyFont="1" applyFill="1" applyBorder="1" applyAlignment="1">
      <alignment horizontal="center" vertical="top" wrapText="1"/>
    </xf>
    <xf numFmtId="49" fontId="25" fillId="0" borderId="9" xfId="0" applyNumberFormat="1" applyFont="1" applyBorder="1" applyAlignment="1">
      <alignment horizontal="center" vertical="top" wrapText="1"/>
    </xf>
    <xf numFmtId="0" fontId="25" fillId="25" borderId="9" xfId="0" applyFont="1" applyFill="1" applyBorder="1" applyAlignment="1">
      <alignment horizontal="center" vertical="top" wrapText="1"/>
    </xf>
    <xf numFmtId="0" fontId="25" fillId="26" borderId="9" xfId="0" applyFont="1" applyFill="1" applyBorder="1" applyAlignment="1">
      <alignment horizontal="center" vertical="top" wrapText="1"/>
    </xf>
    <xf numFmtId="0" fontId="24" fillId="27" borderId="9" xfId="0" applyFont="1" applyFill="1" applyBorder="1" applyAlignment="1">
      <alignment horizontal="center" vertical="top" wrapText="1"/>
    </xf>
    <xf numFmtId="2" fontId="25" fillId="40" borderId="9" xfId="0" applyNumberFormat="1" applyFont="1" applyFill="1" applyBorder="1" applyAlignment="1" applyProtection="1">
      <alignment horizontal="center" vertical="top" wrapText="1"/>
    </xf>
    <xf numFmtId="2" fontId="25" fillId="35" borderId="9" xfId="0" applyNumberFormat="1" applyFont="1" applyFill="1" applyBorder="1" applyAlignment="1" applyProtection="1">
      <alignment horizontal="center" vertical="top" wrapText="1"/>
    </xf>
    <xf numFmtId="2" fontId="25" fillId="33" borderId="9" xfId="0" applyNumberFormat="1" applyFont="1" applyFill="1" applyBorder="1" applyAlignment="1" applyProtection="1">
      <alignment horizontal="center" vertical="top" wrapText="1"/>
    </xf>
    <xf numFmtId="1" fontId="24" fillId="42" borderId="14" xfId="0" applyNumberFormat="1" applyFont="1" applyFill="1" applyBorder="1" applyAlignment="1">
      <alignment horizontal="center" vertical="top" wrapText="1"/>
    </xf>
    <xf numFmtId="3" fontId="25" fillId="40" borderId="9" xfId="0" applyNumberFormat="1" applyFont="1" applyFill="1" applyBorder="1" applyAlignment="1" applyProtection="1">
      <alignment horizontal="center" vertical="top" wrapText="1"/>
    </xf>
    <xf numFmtId="3" fontId="25" fillId="33" borderId="9" xfId="0" applyNumberFormat="1" applyFont="1" applyFill="1" applyBorder="1" applyAlignment="1" applyProtection="1">
      <alignment horizontal="center" vertical="top" wrapText="1"/>
    </xf>
    <xf numFmtId="3" fontId="25" fillId="25" borderId="9" xfId="0" applyNumberFormat="1" applyFont="1" applyFill="1" applyBorder="1" applyAlignment="1" applyProtection="1">
      <alignment horizontal="center" vertical="top" wrapText="1"/>
    </xf>
    <xf numFmtId="3" fontId="25" fillId="35" borderId="9" xfId="0" applyNumberFormat="1" applyFont="1" applyFill="1" applyBorder="1" applyAlignment="1" applyProtection="1">
      <alignment horizontal="center" vertical="top" wrapText="1"/>
    </xf>
    <xf numFmtId="0" fontId="24" fillId="42" borderId="23" xfId="0" applyFont="1" applyFill="1" applyBorder="1" applyAlignment="1">
      <alignment horizontal="center" vertical="top" wrapText="1"/>
    </xf>
    <xf numFmtId="0" fontId="24" fillId="42" borderId="13" xfId="0" applyFont="1" applyFill="1" applyBorder="1" applyAlignment="1">
      <alignment horizontal="center" vertical="top" wrapText="1"/>
    </xf>
    <xf numFmtId="0" fontId="25" fillId="0" borderId="0" xfId="0" applyFont="1" applyFill="1" applyBorder="1" applyAlignment="1">
      <alignment horizontal="left" vertical="top" textRotation="90"/>
    </xf>
    <xf numFmtId="0" fontId="24" fillId="27" borderId="14" xfId="0" applyFont="1" applyFill="1" applyBorder="1" applyAlignment="1">
      <alignment horizontal="center" vertical="top" wrapText="1"/>
    </xf>
    <xf numFmtId="0" fontId="25" fillId="0" borderId="12" xfId="0" applyFont="1" applyBorder="1" applyAlignment="1">
      <alignment horizontal="center" vertical="top" wrapText="1"/>
    </xf>
    <xf numFmtId="0" fontId="25" fillId="0" borderId="18" xfId="0" applyFont="1" applyBorder="1" applyAlignment="1">
      <alignment horizontal="center" vertical="top" wrapText="1"/>
    </xf>
    <xf numFmtId="0" fontId="25" fillId="0" borderId="15" xfId="0" applyFont="1" applyBorder="1" applyAlignment="1">
      <alignment horizontal="center" vertical="top" wrapText="1"/>
    </xf>
    <xf numFmtId="0" fontId="25" fillId="25" borderId="23" xfId="0" applyFont="1" applyFill="1" applyBorder="1" applyAlignment="1">
      <alignment horizontal="center" vertical="top" wrapText="1"/>
    </xf>
    <xf numFmtId="0" fontId="25" fillId="25" borderId="21" xfId="0" applyFont="1" applyFill="1" applyBorder="1" applyAlignment="1">
      <alignment horizontal="center" vertical="top" wrapText="1"/>
    </xf>
    <xf numFmtId="0" fontId="25" fillId="25" borderId="13" xfId="0" applyFont="1" applyFill="1" applyBorder="1" applyAlignment="1">
      <alignment horizontal="center" vertical="top" wrapText="1"/>
    </xf>
    <xf numFmtId="0" fontId="25" fillId="26" borderId="14" xfId="0" applyFont="1" applyFill="1" applyBorder="1" applyAlignment="1">
      <alignment horizontal="center" vertical="top" wrapText="1"/>
    </xf>
    <xf numFmtId="0" fontId="25" fillId="28" borderId="14" xfId="0" applyFont="1" applyFill="1" applyBorder="1" applyAlignment="1">
      <alignment horizontal="center" vertical="top" wrapText="1"/>
    </xf>
    <xf numFmtId="0" fontId="24" fillId="42" borderId="9" xfId="0" applyFont="1" applyFill="1" applyBorder="1" applyAlignment="1">
      <alignment horizontal="center" vertical="top" wrapText="1"/>
    </xf>
    <xf numFmtId="0" fontId="26" fillId="0" borderId="9" xfId="0" applyFont="1" applyBorder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2" fontId="26" fillId="30" borderId="12" xfId="0" applyNumberFormat="1" applyFont="1" applyFill="1" applyBorder="1" applyAlignment="1" applyProtection="1">
      <alignment horizontal="center" vertical="top" wrapText="1"/>
    </xf>
    <xf numFmtId="2" fontId="26" fillId="30" borderId="18" xfId="0" applyNumberFormat="1" applyFont="1" applyFill="1" applyBorder="1" applyAlignment="1" applyProtection="1">
      <alignment horizontal="center" vertical="top" wrapText="1"/>
    </xf>
    <xf numFmtId="2" fontId="26" fillId="30" borderId="15" xfId="0" applyNumberFormat="1" applyFont="1" applyFill="1" applyBorder="1" applyAlignment="1" applyProtection="1">
      <alignment horizontal="center" vertical="top" wrapText="1"/>
    </xf>
    <xf numFmtId="2" fontId="26" fillId="30" borderId="9" xfId="0" applyNumberFormat="1" applyFont="1" applyFill="1" applyBorder="1" applyAlignment="1" applyProtection="1">
      <alignment horizontal="center" vertical="top" wrapText="1"/>
    </xf>
    <xf numFmtId="2" fontId="26" fillId="40" borderId="12" xfId="0" applyNumberFormat="1" applyFont="1" applyFill="1" applyBorder="1" applyAlignment="1" applyProtection="1">
      <alignment horizontal="center" vertical="top" wrapText="1"/>
    </xf>
    <xf numFmtId="2" fontId="26" fillId="40" borderId="18" xfId="0" applyNumberFormat="1" applyFont="1" applyFill="1" applyBorder="1" applyAlignment="1" applyProtection="1">
      <alignment horizontal="center" vertical="top" wrapText="1"/>
    </xf>
    <xf numFmtId="2" fontId="26" fillId="40" borderId="15" xfId="0" applyNumberFormat="1" applyFont="1" applyFill="1" applyBorder="1" applyAlignment="1" applyProtection="1">
      <alignment horizontal="center" vertical="top" wrapText="1"/>
    </xf>
    <xf numFmtId="0" fontId="24" fillId="42" borderId="19" xfId="0" applyFont="1" applyFill="1" applyBorder="1" applyAlignment="1">
      <alignment horizontal="center" vertical="top" wrapText="1"/>
    </xf>
    <xf numFmtId="0" fontId="24" fillId="42" borderId="20" xfId="0" applyFont="1" applyFill="1" applyBorder="1" applyAlignment="1">
      <alignment horizontal="center" vertical="top" wrapText="1"/>
    </xf>
    <xf numFmtId="0" fontId="24" fillId="42" borderId="17" xfId="0" applyFont="1" applyFill="1" applyBorder="1" applyAlignment="1">
      <alignment horizontal="center" vertical="top" wrapText="1"/>
    </xf>
    <xf numFmtId="0" fontId="24" fillId="42" borderId="21" xfId="0" applyFont="1" applyFill="1" applyBorder="1" applyAlignment="1">
      <alignment horizontal="center" vertical="top" wrapText="1"/>
    </xf>
    <xf numFmtId="2" fontId="24" fillId="34" borderId="12" xfId="0" applyNumberFormat="1" applyFont="1" applyFill="1" applyBorder="1" applyAlignment="1" applyProtection="1">
      <alignment horizontal="center" vertical="top" wrapText="1"/>
    </xf>
    <xf numFmtId="2" fontId="24" fillId="34" borderId="18" xfId="0" applyNumberFormat="1" applyFont="1" applyFill="1" applyBorder="1" applyAlignment="1" applyProtection="1">
      <alignment horizontal="center" vertical="top" wrapText="1"/>
    </xf>
    <xf numFmtId="2" fontId="24" fillId="34" borderId="15" xfId="0" applyNumberFormat="1" applyFont="1" applyFill="1" applyBorder="1" applyAlignment="1" applyProtection="1">
      <alignment horizontal="center" vertical="top" wrapText="1"/>
    </xf>
    <xf numFmtId="2" fontId="25" fillId="30" borderId="9" xfId="0" applyNumberFormat="1" applyFont="1" applyFill="1" applyBorder="1" applyAlignment="1" applyProtection="1">
      <alignment horizontal="center" vertical="top" wrapText="1"/>
    </xf>
    <xf numFmtId="0" fontId="25" fillId="30" borderId="9" xfId="0" applyFont="1" applyFill="1" applyBorder="1" applyAlignment="1">
      <alignment horizontal="center" vertical="top" wrapText="1"/>
    </xf>
    <xf numFmtId="0" fontId="24" fillId="34" borderId="12" xfId="0" applyFont="1" applyFill="1" applyBorder="1" applyAlignment="1">
      <alignment horizontal="center" vertical="top" wrapText="1"/>
    </xf>
    <xf numFmtId="0" fontId="24" fillId="34" borderId="18" xfId="0" applyFont="1" applyFill="1" applyBorder="1" applyAlignment="1">
      <alignment horizontal="center" vertical="top" wrapText="1"/>
    </xf>
    <xf numFmtId="0" fontId="24" fillId="34" borderId="15" xfId="0" applyFont="1" applyFill="1" applyBorder="1" applyAlignment="1">
      <alignment horizontal="center" vertical="top" wrapText="1"/>
    </xf>
    <xf numFmtId="0" fontId="25" fillId="24" borderId="9" xfId="0" applyFont="1" applyFill="1" applyBorder="1" applyAlignment="1">
      <alignment horizontal="center" vertical="top" wrapText="1"/>
    </xf>
    <xf numFmtId="0" fontId="25" fillId="24" borderId="9" xfId="0" applyFont="1" applyFill="1" applyBorder="1" applyAlignment="1" applyProtection="1">
      <alignment horizontal="center" vertical="top" wrapText="1"/>
    </xf>
    <xf numFmtId="11" fontId="26" fillId="0" borderId="9" xfId="0" applyNumberFormat="1" applyFont="1" applyBorder="1" applyAlignment="1">
      <alignment horizontal="left" vertical="top" wrapText="1"/>
    </xf>
    <xf numFmtId="0" fontId="25" fillId="35" borderId="9" xfId="0" applyFont="1" applyFill="1" applyBorder="1" applyAlignment="1">
      <alignment horizontal="center" vertical="center" wrapText="1"/>
    </xf>
    <xf numFmtId="0" fontId="25" fillId="26" borderId="9" xfId="0" applyFont="1" applyFill="1" applyBorder="1" applyAlignment="1">
      <alignment horizontal="center" vertical="center" wrapText="1"/>
    </xf>
    <xf numFmtId="0" fontId="25" fillId="40" borderId="9" xfId="0" applyFont="1" applyFill="1" applyBorder="1" applyAlignment="1">
      <alignment horizontal="center" vertical="center" wrapText="1"/>
    </xf>
    <xf numFmtId="0" fontId="24" fillId="47" borderId="9" xfId="0" applyFont="1" applyFill="1" applyBorder="1" applyAlignment="1">
      <alignment horizontal="center" vertical="center" wrapText="1"/>
    </xf>
    <xf numFmtId="0" fontId="22" fillId="31" borderId="9" xfId="0" applyFont="1" applyFill="1" applyBorder="1" applyAlignment="1">
      <alignment horizontal="center" vertical="center" wrapText="1"/>
    </xf>
    <xf numFmtId="0" fontId="24" fillId="46" borderId="9" xfId="0" applyFont="1" applyFill="1" applyBorder="1" applyAlignment="1">
      <alignment horizontal="center" vertical="center" wrapText="1"/>
    </xf>
    <xf numFmtId="0" fontId="24" fillId="36" borderId="14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37" borderId="9" xfId="0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left" vertical="top" wrapText="1"/>
    </xf>
    <xf numFmtId="0" fontId="25" fillId="37" borderId="9" xfId="0" applyNumberFormat="1" applyFont="1" applyFill="1" applyBorder="1" applyAlignment="1">
      <alignment horizontal="left" vertical="top" wrapText="1"/>
    </xf>
    <xf numFmtId="0" fontId="25" fillId="0" borderId="9" xfId="0" applyNumberFormat="1" applyFont="1" applyFill="1" applyBorder="1" applyAlignment="1">
      <alignment horizontal="center" vertical="center" wrapText="1"/>
    </xf>
    <xf numFmtId="0" fontId="25" fillId="39" borderId="9" xfId="0" applyFont="1" applyFill="1" applyBorder="1" applyAlignment="1">
      <alignment horizontal="center" vertical="center" wrapText="1"/>
    </xf>
    <xf numFmtId="0" fontId="25" fillId="39" borderId="12" xfId="0" applyFont="1" applyFill="1" applyBorder="1" applyAlignment="1">
      <alignment horizontal="center" vertical="center" wrapText="1"/>
    </xf>
    <xf numFmtId="0" fontId="25" fillId="39" borderId="18" xfId="0" applyFont="1" applyFill="1" applyBorder="1" applyAlignment="1">
      <alignment horizontal="center" vertical="center" wrapText="1"/>
    </xf>
    <xf numFmtId="0" fontId="25" fillId="39" borderId="15" xfId="0" applyFont="1" applyFill="1" applyBorder="1" applyAlignment="1">
      <alignment horizontal="center" vertical="center" wrapText="1"/>
    </xf>
    <xf numFmtId="0" fontId="25" fillId="37" borderId="12" xfId="0" applyFont="1" applyFill="1" applyBorder="1" applyAlignment="1">
      <alignment horizontal="center" vertical="center" wrapText="1"/>
    </xf>
    <xf numFmtId="0" fontId="25" fillId="37" borderId="18" xfId="0" applyFont="1" applyFill="1" applyBorder="1" applyAlignment="1">
      <alignment horizontal="center" vertical="center" wrapText="1"/>
    </xf>
    <xf numFmtId="0" fontId="25" fillId="37" borderId="15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5" fillId="38" borderId="18" xfId="0" applyFont="1" applyFill="1" applyBorder="1" applyAlignment="1">
      <alignment horizontal="center" vertical="center" wrapText="1"/>
    </xf>
    <xf numFmtId="0" fontId="25" fillId="38" borderId="15" xfId="0" applyFont="1" applyFill="1" applyBorder="1" applyAlignment="1">
      <alignment horizontal="center" vertical="center" wrapText="1"/>
    </xf>
    <xf numFmtId="0" fontId="24" fillId="45" borderId="9" xfId="0" applyFont="1" applyFill="1" applyBorder="1" applyAlignment="1">
      <alignment horizontal="center" vertical="center" wrapText="1"/>
    </xf>
    <xf numFmtId="0" fontId="24" fillId="45" borderId="12" xfId="0" applyFont="1" applyFill="1" applyBorder="1" applyAlignment="1">
      <alignment horizontal="center" vertical="center" wrapText="1"/>
    </xf>
    <xf numFmtId="0" fontId="24" fillId="45" borderId="18" xfId="0" applyFont="1" applyFill="1" applyBorder="1" applyAlignment="1">
      <alignment horizontal="center" vertical="center" wrapText="1"/>
    </xf>
    <xf numFmtId="0" fontId="24" fillId="45" borderId="15" xfId="0" applyFont="1" applyFill="1" applyBorder="1" applyAlignment="1">
      <alignment horizontal="center" vertical="center" wrapText="1"/>
    </xf>
    <xf numFmtId="0" fontId="24" fillId="46" borderId="12" xfId="0" applyFont="1" applyFill="1" applyBorder="1" applyAlignment="1">
      <alignment horizontal="center" vertical="center" wrapText="1"/>
    </xf>
    <xf numFmtId="0" fontId="24" fillId="46" borderId="18" xfId="0" applyFont="1" applyFill="1" applyBorder="1" applyAlignment="1">
      <alignment horizontal="center" vertical="center" wrapText="1"/>
    </xf>
    <xf numFmtId="0" fontId="24" fillId="46" borderId="15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2" fontId="25" fillId="33" borderId="9" xfId="0" applyNumberFormat="1" applyFont="1" applyFill="1" applyBorder="1" applyAlignment="1">
      <alignment horizontal="center" vertical="center" wrapText="1"/>
    </xf>
    <xf numFmtId="2" fontId="25" fillId="40" borderId="9" xfId="0" applyNumberFormat="1" applyFont="1" applyFill="1" applyBorder="1" applyAlignment="1">
      <alignment horizontal="center" vertical="center" wrapText="1"/>
    </xf>
    <xf numFmtId="2" fontId="25" fillId="35" borderId="9" xfId="0" applyNumberFormat="1" applyFont="1" applyFill="1" applyBorder="1" applyAlignment="1">
      <alignment horizontal="center" vertical="center"/>
    </xf>
    <xf numFmtId="2" fontId="25" fillId="35" borderId="9" xfId="0" applyNumberFormat="1" applyFont="1" applyFill="1" applyBorder="1" applyAlignment="1">
      <alignment horizontal="center" vertical="center" wrapText="1"/>
    </xf>
    <xf numFmtId="0" fontId="26" fillId="0" borderId="9" xfId="0" applyNumberFormat="1" applyFont="1" applyFill="1" applyBorder="1" applyAlignment="1">
      <alignment horizontal="left" vertical="top" wrapText="1"/>
    </xf>
    <xf numFmtId="2" fontId="25" fillId="40" borderId="19" xfId="0" applyNumberFormat="1" applyFont="1" applyFill="1" applyBorder="1" applyAlignment="1">
      <alignment horizontal="center" vertical="center" wrapText="1"/>
    </xf>
    <xf numFmtId="2" fontId="25" fillId="40" borderId="20" xfId="0" applyNumberFormat="1" applyFont="1" applyFill="1" applyBorder="1" applyAlignment="1">
      <alignment horizontal="center" vertical="center" wrapText="1"/>
    </xf>
    <xf numFmtId="2" fontId="25" fillId="40" borderId="17" xfId="0" applyNumberFormat="1" applyFont="1" applyFill="1" applyBorder="1" applyAlignment="1">
      <alignment horizontal="center" vertical="center" wrapText="1"/>
    </xf>
    <xf numFmtId="2" fontId="25" fillId="40" borderId="23" xfId="0" applyNumberFormat="1" applyFont="1" applyFill="1" applyBorder="1" applyAlignment="1">
      <alignment horizontal="center" vertical="center" wrapText="1"/>
    </xf>
    <xf numFmtId="2" fontId="25" fillId="40" borderId="21" xfId="0" applyNumberFormat="1" applyFont="1" applyFill="1" applyBorder="1" applyAlignment="1">
      <alignment horizontal="center" vertical="center" wrapText="1"/>
    </xf>
    <xf numFmtId="2" fontId="25" fillId="40" borderId="13" xfId="0" applyNumberFormat="1" applyFont="1" applyFill="1" applyBorder="1" applyAlignment="1">
      <alignment horizontal="center" vertical="center" wrapText="1"/>
    </xf>
    <xf numFmtId="2" fontId="25" fillId="35" borderId="19" xfId="0" applyNumberFormat="1" applyFont="1" applyFill="1" applyBorder="1" applyAlignment="1">
      <alignment horizontal="center" vertical="center" wrapText="1"/>
    </xf>
    <xf numFmtId="2" fontId="25" fillId="35" borderId="20" xfId="0" applyNumberFormat="1" applyFont="1" applyFill="1" applyBorder="1" applyAlignment="1">
      <alignment horizontal="center" vertical="center" wrapText="1"/>
    </xf>
    <xf numFmtId="2" fontId="25" fillId="35" borderId="17" xfId="0" applyNumberFormat="1" applyFont="1" applyFill="1" applyBorder="1" applyAlignment="1">
      <alignment horizontal="center" vertical="center" wrapText="1"/>
    </xf>
    <xf numFmtId="2" fontId="25" fillId="35" borderId="23" xfId="0" applyNumberFormat="1" applyFont="1" applyFill="1" applyBorder="1" applyAlignment="1">
      <alignment horizontal="center" vertical="center" wrapText="1"/>
    </xf>
    <xf numFmtId="2" fontId="25" fillId="35" borderId="21" xfId="0" applyNumberFormat="1" applyFont="1" applyFill="1" applyBorder="1" applyAlignment="1">
      <alignment horizontal="center" vertical="center" wrapText="1"/>
    </xf>
    <xf numFmtId="2" fontId="25" fillId="35" borderId="13" xfId="0" applyNumberFormat="1" applyFont="1" applyFill="1" applyBorder="1" applyAlignment="1">
      <alignment horizontal="center" vertical="center" wrapText="1"/>
    </xf>
    <xf numFmtId="2" fontId="25" fillId="33" borderId="19" xfId="0" applyNumberFormat="1" applyFont="1" applyFill="1" applyBorder="1" applyAlignment="1">
      <alignment horizontal="center" vertical="center" wrapText="1"/>
    </xf>
    <xf numFmtId="2" fontId="25" fillId="33" borderId="20" xfId="0" applyNumberFormat="1" applyFont="1" applyFill="1" applyBorder="1" applyAlignment="1">
      <alignment horizontal="center" vertical="center" wrapText="1"/>
    </xf>
    <xf numFmtId="2" fontId="25" fillId="33" borderId="17" xfId="0" applyNumberFormat="1" applyFont="1" applyFill="1" applyBorder="1" applyAlignment="1">
      <alignment horizontal="center" vertical="center" wrapText="1"/>
    </xf>
    <xf numFmtId="2" fontId="25" fillId="33" borderId="23" xfId="0" applyNumberFormat="1" applyFont="1" applyFill="1" applyBorder="1" applyAlignment="1">
      <alignment horizontal="center" vertical="center" wrapText="1"/>
    </xf>
    <xf numFmtId="2" fontId="25" fillId="33" borderId="21" xfId="0" applyNumberFormat="1" applyFont="1" applyFill="1" applyBorder="1" applyAlignment="1">
      <alignment horizontal="center" vertical="center" wrapText="1"/>
    </xf>
    <xf numFmtId="2" fontId="25" fillId="33" borderId="13" xfId="0" applyNumberFormat="1" applyFont="1" applyFill="1" applyBorder="1" applyAlignment="1">
      <alignment horizontal="center" vertical="center" wrapText="1"/>
    </xf>
  </cellXfs>
  <cellStyles count="58">
    <cellStyle name="20% - Énfasis1" xfId="1" builtinId="30" customBuiltin="1"/>
    <cellStyle name="20% - Énfasis1 2" xfId="2"/>
    <cellStyle name="20% - Énfasis2" xfId="3" builtinId="34" customBuiltin="1"/>
    <cellStyle name="20% - Énfasis2 2" xfId="4"/>
    <cellStyle name="20% - Énfasis3" xfId="5" builtinId="38" customBuiltin="1"/>
    <cellStyle name="20% - Énfasis3 2" xfId="6"/>
    <cellStyle name="20% - Énfasis4" xfId="7" builtinId="42" customBuiltin="1"/>
    <cellStyle name="20% - Énfasis4 2" xfId="8"/>
    <cellStyle name="20% - Énfasis5" xfId="9" builtinId="46" customBuiltin="1"/>
    <cellStyle name="20% - Énfasis5 2" xfId="10"/>
    <cellStyle name="20% - Énfasis6" xfId="11" builtinId="50" customBuiltin="1"/>
    <cellStyle name="20% - Énfasis6 2" xfId="12"/>
    <cellStyle name="40% - Énfasis1" xfId="13" builtinId="31" customBuiltin="1"/>
    <cellStyle name="40% - Énfasis1 2" xfId="14"/>
    <cellStyle name="40% - Énfasis2" xfId="15" builtinId="35" customBuiltin="1"/>
    <cellStyle name="40% - Énfasis2 2" xfId="16"/>
    <cellStyle name="40% - Énfasis3" xfId="17" builtinId="39" customBuiltin="1"/>
    <cellStyle name="40% - Énfasis3 2" xfId="18"/>
    <cellStyle name="40% - Énfasis4" xfId="19" builtinId="43" customBuiltin="1"/>
    <cellStyle name="40% - Énfasis4 2" xfId="20"/>
    <cellStyle name="40% - Énfasis5" xfId="21" builtinId="47" customBuiltin="1"/>
    <cellStyle name="40% - Énfasis5 2" xfId="22"/>
    <cellStyle name="40% - Énfasis6" xfId="23" builtinId="51" customBuiltin="1"/>
    <cellStyle name="40% - Énfasis6 2" xfId="24"/>
    <cellStyle name="60% - Énfasis1" xfId="25" builtinId="32" customBuiltin="1"/>
    <cellStyle name="60% - Énfasis2" xfId="26" builtinId="36" customBuiltin="1"/>
    <cellStyle name="60% - Énfasis3" xfId="27" builtinId="40" customBuiltin="1"/>
    <cellStyle name="60% - Énfasis4" xfId="28" builtinId="44" customBuiltin="1"/>
    <cellStyle name="60% - Énfasis5" xfId="29" builtinId="48" customBuiltin="1"/>
    <cellStyle name="60% - Énfasis6" xfId="30" builtinId="52" customBuiltin="1"/>
    <cellStyle name="Cálculo" xfId="31" builtinId="22" customBuiltin="1"/>
    <cellStyle name="Celda de comprobación" xfId="32" builtinId="23" customBuiltin="1"/>
    <cellStyle name="Celda vinculada" xfId="33" builtinId="24" customBuiltin="1"/>
    <cellStyle name="Encabezado 4" xfId="34" builtinId="19" customBuiltin="1"/>
    <cellStyle name="Énfasis1" xfId="35" builtinId="29" customBuiltin="1"/>
    <cellStyle name="Énfasis2" xfId="36" builtinId="33" customBuiltin="1"/>
    <cellStyle name="Énfasis3" xfId="37" builtinId="37" customBuiltin="1"/>
    <cellStyle name="Énfasis4" xfId="38" builtinId="41" customBuiltin="1"/>
    <cellStyle name="Énfasis5" xfId="39" builtinId="45" customBuiltin="1"/>
    <cellStyle name="Énfasis6" xfId="40" builtinId="49" customBuiltin="1"/>
    <cellStyle name="Entrada" xfId="41" builtinId="20" customBuiltin="1"/>
    <cellStyle name="Incorrecto" xfId="42" builtinId="27" customBuiltin="1"/>
    <cellStyle name="Neutral" xfId="43" builtinId="28" customBuiltin="1"/>
    <cellStyle name="Nor}al" xfId="44"/>
    <cellStyle name="Nor}al 2" xfId="45"/>
    <cellStyle name="Normal" xfId="0" builtinId="0"/>
    <cellStyle name="Normal 2" xfId="46"/>
    <cellStyle name="Normal 3" xfId="47"/>
    <cellStyle name="Normal_PROPUESTA METODOLOGICA JELGA 2" xfId="48"/>
    <cellStyle name="Notas" xfId="49" builtinId="10" customBuiltin="1"/>
    <cellStyle name="Porcentaje" xfId="50" builtinId="5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26"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indexed="13"/>
        </patternFill>
      </fill>
    </dxf>
    <dxf>
      <font>
        <b/>
        <i val="0"/>
      </font>
      <fill>
        <patternFill patternType="solid">
          <bgColor indexed="52"/>
        </patternFill>
      </fill>
    </dxf>
    <dxf>
      <fill>
        <patternFill>
          <bgColor rgb="FF00FF0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rgb="FF92D050"/>
        </patternFill>
      </fill>
    </dxf>
    <dxf>
      <font>
        <b/>
        <i val="0"/>
        <color auto="1"/>
      </font>
      <fill>
        <patternFill>
          <bgColor rgb="FF00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</font>
      <fill>
        <patternFill patternType="solid">
          <fgColor indexed="52"/>
          <bgColor indexed="52"/>
        </patternFill>
      </fill>
    </dxf>
    <dxf>
      <font>
        <b/>
        <i val="0"/>
        <condense val="0"/>
        <extend val="0"/>
      </font>
      <fill>
        <patternFill patternType="solid">
          <fgColor indexed="60"/>
          <bgColor indexed="10"/>
        </patternFill>
      </fill>
    </dxf>
  </dxfs>
  <tableStyles count="0" defaultTableStyle="TableStyleMedium9" defaultPivotStyle="PivotStyleLight16"/>
  <colors>
    <mruColors>
      <color rgb="FFFF6600"/>
      <color rgb="FFFF99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70779177384994"/>
          <c:y val="5.6705504209017175E-2"/>
          <c:w val="0.76208425740377561"/>
          <c:h val="0.81698763367356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 GRAFICA'!$D$11</c:f>
              <c:strCache>
                <c:ptCount val="1"/>
                <c:pt idx="0">
                  <c:v>CRITICIDAD RIESGO RESIDUAL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9933"/>
              </a:solidFill>
              <a:ln>
                <a:solidFill>
                  <a:srgbClr val="FF9933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6AF-4FAF-9479-394D8B4EE80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F-4FAF-9479-394D8B4EE80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6AF-4FAF-9479-394D8B4EE809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F-4FAF-9479-394D8B4EE809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6AF-4FAF-9479-394D8B4EE809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6AF-4FAF-9479-394D8B4EE809}"/>
              </c:ext>
            </c:extLst>
          </c:dPt>
          <c:dPt>
            <c:idx val="8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6AF-4FAF-9479-394D8B4EE809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6AF-4FAF-9479-394D8B4EE809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6AF-4FAF-9479-394D8B4EE80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6AF-4FAF-9479-394D8B4EE809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6AF-4FAF-9479-394D8B4EE809}"/>
              </c:ext>
            </c:extLst>
          </c:dPt>
          <c:dPt>
            <c:idx val="15"/>
            <c:invertIfNegative val="0"/>
            <c:bubble3D val="0"/>
            <c:spPr>
              <a:solidFill>
                <a:srgbClr val="FF9933"/>
              </a:solidFill>
              <a:ln>
                <a:solidFill>
                  <a:srgbClr val="FF9933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6AF-4FAF-9479-394D8B4EE809}"/>
              </c:ext>
            </c:extLst>
          </c:dPt>
          <c:dPt>
            <c:idx val="16"/>
            <c:invertIfNegative val="0"/>
            <c:bubble3D val="0"/>
            <c:spPr>
              <a:solidFill>
                <a:srgbClr val="FF9933"/>
              </a:solidFill>
              <a:ln>
                <a:solidFill>
                  <a:srgbClr val="FF9933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6AF-4FAF-9479-394D8B4EE809}"/>
              </c:ext>
            </c:extLst>
          </c:dPt>
          <c:dPt>
            <c:idx val="17"/>
            <c:invertIfNegative val="0"/>
            <c:bubble3D val="0"/>
            <c:spPr>
              <a:solidFill>
                <a:srgbClr val="FF9933"/>
              </a:solidFill>
              <a:ln>
                <a:solidFill>
                  <a:srgbClr val="FF9933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F-4FAF-9479-394D8B4EE809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33"/>
              </a:solidFill>
              <a:ln>
                <a:solidFill>
                  <a:srgbClr val="FF9933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6AF-4FAF-9479-394D8B4EE8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 i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 GRAFICA'!$B$12:$B$30</c:f>
              <c:strCache>
                <c:ptCount val="19"/>
                <c:pt idx="0">
                  <c:v>R1</c:v>
                </c:pt>
                <c:pt idx="1">
                  <c:v>R2</c:v>
                </c:pt>
                <c:pt idx="2">
                  <c:v>R3</c:v>
                </c:pt>
                <c:pt idx="3">
                  <c:v>R4</c:v>
                </c:pt>
                <c:pt idx="4">
                  <c:v>R5</c:v>
                </c:pt>
                <c:pt idx="5">
                  <c:v>R6</c:v>
                </c:pt>
                <c:pt idx="6">
                  <c:v>R7</c:v>
                </c:pt>
                <c:pt idx="7">
                  <c:v>R8</c:v>
                </c:pt>
                <c:pt idx="8">
                  <c:v>R9</c:v>
                </c:pt>
                <c:pt idx="9">
                  <c:v>R10</c:v>
                </c:pt>
                <c:pt idx="10">
                  <c:v>R11</c:v>
                </c:pt>
                <c:pt idx="11">
                  <c:v>R12</c:v>
                </c:pt>
                <c:pt idx="12">
                  <c:v>R13</c:v>
                </c:pt>
                <c:pt idx="13">
                  <c:v>R14</c:v>
                </c:pt>
                <c:pt idx="14">
                  <c:v>R15</c:v>
                </c:pt>
                <c:pt idx="15">
                  <c:v>R16</c:v>
                </c:pt>
                <c:pt idx="16">
                  <c:v>R17</c:v>
                </c:pt>
                <c:pt idx="17">
                  <c:v>R18</c:v>
                </c:pt>
                <c:pt idx="18">
                  <c:v>R19</c:v>
                </c:pt>
              </c:strCache>
            </c:strRef>
          </c:cat>
          <c:val>
            <c:numRef>
              <c:f>'7. GRAFICA'!$D$12:$D$30</c:f>
              <c:numCache>
                <c:formatCode>#,##0</c:formatCode>
                <c:ptCount val="19"/>
                <c:pt idx="0">
                  <c:v>294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73.5</c:v>
                </c:pt>
                <c:pt idx="7">
                  <c:v>0</c:v>
                </c:pt>
                <c:pt idx="8">
                  <c:v>35</c:v>
                </c:pt>
                <c:pt idx="9">
                  <c:v>0</c:v>
                </c:pt>
                <c:pt idx="10">
                  <c:v>0</c:v>
                </c:pt>
                <c:pt idx="11">
                  <c:v>87.5</c:v>
                </c:pt>
                <c:pt idx="12">
                  <c:v>122.5</c:v>
                </c:pt>
                <c:pt idx="13">
                  <c:v>61.25</c:v>
                </c:pt>
                <c:pt idx="14">
                  <c:v>102.9</c:v>
                </c:pt>
                <c:pt idx="15">
                  <c:v>137.20000000000002</c:v>
                </c:pt>
                <c:pt idx="16">
                  <c:v>196</c:v>
                </c:pt>
                <c:pt idx="17">
                  <c:v>280</c:v>
                </c:pt>
                <c:pt idx="18">
                  <c:v>367.5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6AF-4FAF-9479-394D8B4EE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3520496"/>
        <c:axId val="1963518320"/>
      </c:barChart>
      <c:catAx>
        <c:axId val="196352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1"/>
                </a:pPr>
                <a:r>
                  <a:rPr lang="es-CO" b="1" i="1"/>
                  <a:t>Número del Riesgo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b="1" i="1"/>
            </a:pPr>
            <a:endParaRPr lang="es-CO"/>
          </a:p>
        </c:txPr>
        <c:crossAx val="1963518320"/>
        <c:crosses val="autoZero"/>
        <c:auto val="1"/>
        <c:lblAlgn val="ctr"/>
        <c:lblOffset val="100"/>
        <c:noMultiLvlLbl val="0"/>
      </c:catAx>
      <c:valAx>
        <c:axId val="1963518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1" i="1"/>
                </a:pPr>
                <a:r>
                  <a:rPr lang="es-CO" b="1" i="1"/>
                  <a:t>Zona de Riesgo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b="1" i="1"/>
            </a:pPr>
            <a:endParaRPr lang="es-CO"/>
          </a:p>
        </c:txPr>
        <c:crossAx val="1963520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525780</xdr:colOff>
      <xdr:row>9</xdr:row>
      <xdr:rowOff>0</xdr:rowOff>
    </xdr:from>
    <xdr:to>
      <xdr:col>1</xdr:col>
      <xdr:colOff>1828800</xdr:colOff>
      <xdr:row>9</xdr:row>
      <xdr:rowOff>0</xdr:rowOff>
    </xdr:to>
    <xdr:pic>
      <xdr:nvPicPr>
        <xdr:cNvPr id="961587" name="Picture 77">
          <a:extLst>
            <a:ext uri="{FF2B5EF4-FFF2-40B4-BE49-F238E27FC236}">
              <a16:creationId xmlns:a16="http://schemas.microsoft.com/office/drawing/2014/main" xmlns="" id="{91DC4DFB-0F99-FED8-00A6-04FE02522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2476500"/>
          <a:ext cx="130302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525780</xdr:colOff>
      <xdr:row>5</xdr:row>
      <xdr:rowOff>0</xdr:rowOff>
    </xdr:from>
    <xdr:to>
      <xdr:col>1</xdr:col>
      <xdr:colOff>1668780</xdr:colOff>
      <xdr:row>5</xdr:row>
      <xdr:rowOff>0</xdr:rowOff>
    </xdr:to>
    <xdr:pic>
      <xdr:nvPicPr>
        <xdr:cNvPr id="961588" name="Picture 77">
          <a:extLst>
            <a:ext uri="{FF2B5EF4-FFF2-40B4-BE49-F238E27FC236}">
              <a16:creationId xmlns:a16="http://schemas.microsoft.com/office/drawing/2014/main" xmlns="" id="{42ABF2F1-1923-8EB7-9382-92C747C6D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899160"/>
          <a:ext cx="11430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9</xdr:row>
          <xdr:rowOff>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A2403088-8B0D-8489-C32B-1F540B8987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1</xdr:col>
      <xdr:colOff>42334</xdr:colOff>
      <xdr:row>1</xdr:row>
      <xdr:rowOff>44028</xdr:rowOff>
    </xdr:from>
    <xdr:to>
      <xdr:col>5</xdr:col>
      <xdr:colOff>297180</xdr:colOff>
      <xdr:row>4</xdr:row>
      <xdr:rowOff>159175</xdr:rowOff>
    </xdr:to>
    <xdr:pic>
      <xdr:nvPicPr>
        <xdr:cNvPr id="961589" name="Imagen 2">
          <a:extLst>
            <a:ext uri="{FF2B5EF4-FFF2-40B4-BE49-F238E27FC236}">
              <a16:creationId xmlns:a16="http://schemas.microsoft.com/office/drawing/2014/main" xmlns="" id="{AB853C24-126B-0C6B-70CD-73FD1AF37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69994" y="219288"/>
          <a:ext cx="1565486" cy="640927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624840</xdr:colOff>
      <xdr:row>9</xdr:row>
      <xdr:rowOff>0</xdr:rowOff>
    </xdr:from>
    <xdr:to>
      <xdr:col>6</xdr:col>
      <xdr:colOff>960120</xdr:colOff>
      <xdr:row>9</xdr:row>
      <xdr:rowOff>0</xdr:rowOff>
    </xdr:to>
    <xdr:pic>
      <xdr:nvPicPr>
        <xdr:cNvPr id="962588" name="Picture 76">
          <a:extLst>
            <a:ext uri="{FF2B5EF4-FFF2-40B4-BE49-F238E27FC236}">
              <a16:creationId xmlns:a16="http://schemas.microsoft.com/office/drawing/2014/main" xmlns="" id="{06D8FB22-1FF0-0009-4135-9CABB0D0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493520"/>
          <a:ext cx="173736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9</xdr:row>
          <xdr:rowOff>0</xdr:rowOff>
        </xdr:from>
        <xdr:to>
          <xdr:col>13</xdr:col>
          <xdr:colOff>0</xdr:colOff>
          <xdr:row>9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xmlns="" id="{09B274AA-0A2E-15E7-CD5B-9D4A2218F9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1</xdr:col>
      <xdr:colOff>34712</xdr:colOff>
      <xdr:row>1</xdr:row>
      <xdr:rowOff>31327</xdr:rowOff>
    </xdr:from>
    <xdr:to>
      <xdr:col>5</xdr:col>
      <xdr:colOff>304800</xdr:colOff>
      <xdr:row>4</xdr:row>
      <xdr:rowOff>152399</xdr:rowOff>
    </xdr:to>
    <xdr:pic>
      <xdr:nvPicPr>
        <xdr:cNvPr id="962589" name="Imagen 2">
          <a:extLst>
            <a:ext uri="{FF2B5EF4-FFF2-40B4-BE49-F238E27FC236}">
              <a16:creationId xmlns:a16="http://schemas.microsoft.com/office/drawing/2014/main" xmlns="" id="{AC0C65C0-4054-3A7F-3912-5BC0DC06D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64912" y="209127"/>
          <a:ext cx="1590888" cy="654472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9</xdr:row>
      <xdr:rowOff>0</xdr:rowOff>
    </xdr:from>
    <xdr:to>
      <xdr:col>4</xdr:col>
      <xdr:colOff>274320</xdr:colOff>
      <xdr:row>9</xdr:row>
      <xdr:rowOff>0</xdr:rowOff>
    </xdr:to>
    <xdr:pic>
      <xdr:nvPicPr>
        <xdr:cNvPr id="963611" name="Picture 74">
          <a:extLst>
            <a:ext uri="{FF2B5EF4-FFF2-40B4-BE49-F238E27FC236}">
              <a16:creationId xmlns:a16="http://schemas.microsoft.com/office/drawing/2014/main" xmlns="" id="{1B53F915-D9A4-1386-BD11-5E924967E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385060"/>
          <a:ext cx="120396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9</xdr:row>
          <xdr:rowOff>0</xdr:rowOff>
        </xdr:from>
        <xdr:to>
          <xdr:col>14</xdr:col>
          <xdr:colOff>0</xdr:colOff>
          <xdr:row>9</xdr:row>
          <xdr:rowOff>0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xmlns="" id="{EE5F12BD-B581-02AC-4731-172A85C71E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7</xdr:row>
          <xdr:rowOff>0</xdr:rowOff>
        </xdr:from>
        <xdr:to>
          <xdr:col>14</xdr:col>
          <xdr:colOff>0</xdr:colOff>
          <xdr:row>7</xdr:row>
          <xdr:rowOff>0</xdr:rowOff>
        </xdr:to>
        <xdr:sp macro="" textlink="">
          <xdr:nvSpPr>
            <xdr:cNvPr id="3513" name="Object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xmlns="" id="{850C460F-A620-BE92-F1C8-673EDB52CA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1</xdr:col>
      <xdr:colOff>47625</xdr:colOff>
      <xdr:row>1</xdr:row>
      <xdr:rowOff>38100</xdr:rowOff>
    </xdr:from>
    <xdr:to>
      <xdr:col>5</xdr:col>
      <xdr:colOff>295275</xdr:colOff>
      <xdr:row>4</xdr:row>
      <xdr:rowOff>152400</xdr:rowOff>
    </xdr:to>
    <xdr:pic>
      <xdr:nvPicPr>
        <xdr:cNvPr id="963612" name="Imagen 2">
          <a:extLst>
            <a:ext uri="{FF2B5EF4-FFF2-40B4-BE49-F238E27FC236}">
              <a16:creationId xmlns:a16="http://schemas.microsoft.com/office/drawing/2014/main" xmlns="" id="{74574901-8EEF-31A9-CEB8-91D2A84D0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71475" y="209550"/>
          <a:ext cx="1543050" cy="628650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60960</xdr:colOff>
      <xdr:row>9</xdr:row>
      <xdr:rowOff>0</xdr:rowOff>
    </xdr:from>
    <xdr:to>
      <xdr:col>3</xdr:col>
      <xdr:colOff>1272540</xdr:colOff>
      <xdr:row>9</xdr:row>
      <xdr:rowOff>0</xdr:rowOff>
    </xdr:to>
    <xdr:pic>
      <xdr:nvPicPr>
        <xdr:cNvPr id="964647" name="Picture 87">
          <a:extLst>
            <a:ext uri="{FF2B5EF4-FFF2-40B4-BE49-F238E27FC236}">
              <a16:creationId xmlns:a16="http://schemas.microsoft.com/office/drawing/2014/main" xmlns="" id="{43A75794-03F3-BBF0-C051-331B49FB5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2400300"/>
          <a:ext cx="121158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</xdr:colOff>
      <xdr:row>8</xdr:row>
      <xdr:rowOff>0</xdr:rowOff>
    </xdr:from>
    <xdr:to>
      <xdr:col>3</xdr:col>
      <xdr:colOff>1272540</xdr:colOff>
      <xdr:row>8</xdr:row>
      <xdr:rowOff>0</xdr:rowOff>
    </xdr:to>
    <xdr:pic>
      <xdr:nvPicPr>
        <xdr:cNvPr id="964648" name="Picture 87">
          <a:extLst>
            <a:ext uri="{FF2B5EF4-FFF2-40B4-BE49-F238E27FC236}">
              <a16:creationId xmlns:a16="http://schemas.microsoft.com/office/drawing/2014/main" xmlns="" id="{C1BB4CBE-4261-1293-6813-BB4A753A5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2232660"/>
          <a:ext cx="121158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9</xdr:row>
          <xdr:rowOff>0</xdr:rowOff>
        </xdr:from>
        <xdr:to>
          <xdr:col>10</xdr:col>
          <xdr:colOff>0</xdr:colOff>
          <xdr:row>9</xdr:row>
          <xdr:rowOff>0</xdr:rowOff>
        </xdr:to>
        <xdr:sp macro="" textlink="">
          <xdr:nvSpPr>
            <xdr:cNvPr id="5206" name="Object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xmlns="" id="{CC34C625-234F-0F9E-CC32-4199F45B0C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8</xdr:row>
          <xdr:rowOff>0</xdr:rowOff>
        </xdr:from>
        <xdr:to>
          <xdr:col>10</xdr:col>
          <xdr:colOff>0</xdr:colOff>
          <xdr:row>8</xdr:row>
          <xdr:rowOff>0</xdr:rowOff>
        </xdr:to>
        <xdr:sp macro="" textlink="">
          <xdr:nvSpPr>
            <xdr:cNvPr id="5558" name="Object 438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xmlns="" id="{08166F87-3638-1228-75E2-6F3BC61EEA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7</xdr:row>
          <xdr:rowOff>0</xdr:rowOff>
        </xdr:from>
        <xdr:to>
          <xdr:col>10</xdr:col>
          <xdr:colOff>0</xdr:colOff>
          <xdr:row>7</xdr:row>
          <xdr:rowOff>0</xdr:rowOff>
        </xdr:to>
        <xdr:sp macro="" textlink="">
          <xdr:nvSpPr>
            <xdr:cNvPr id="5559" name="Object 439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xmlns="" id="{349055DE-C87E-4452-DE72-3CC425432B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1</xdr:col>
      <xdr:colOff>24766</xdr:colOff>
      <xdr:row>1</xdr:row>
      <xdr:rowOff>38099</xdr:rowOff>
    </xdr:from>
    <xdr:to>
      <xdr:col>5</xdr:col>
      <xdr:colOff>295276</xdr:colOff>
      <xdr:row>4</xdr:row>
      <xdr:rowOff>161924</xdr:rowOff>
    </xdr:to>
    <xdr:pic>
      <xdr:nvPicPr>
        <xdr:cNvPr id="964649" name="Imagen 2">
          <a:extLst>
            <a:ext uri="{FF2B5EF4-FFF2-40B4-BE49-F238E27FC236}">
              <a16:creationId xmlns:a16="http://schemas.microsoft.com/office/drawing/2014/main" xmlns="" id="{6B00F235-25A2-697A-40C2-7AF53FDA3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48616" y="209549"/>
          <a:ext cx="1565910" cy="638175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510540</xdr:colOff>
      <xdr:row>9</xdr:row>
      <xdr:rowOff>0</xdr:rowOff>
    </xdr:from>
    <xdr:to>
      <xdr:col>3</xdr:col>
      <xdr:colOff>807720</xdr:colOff>
      <xdr:row>9</xdr:row>
      <xdr:rowOff>0</xdr:rowOff>
    </xdr:to>
    <xdr:pic>
      <xdr:nvPicPr>
        <xdr:cNvPr id="965660" name="Picture 27">
          <a:extLst>
            <a:ext uri="{FF2B5EF4-FFF2-40B4-BE49-F238E27FC236}">
              <a16:creationId xmlns:a16="http://schemas.microsoft.com/office/drawing/2014/main" xmlns="" id="{E81CB3DE-4115-D313-6401-DB1952578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2148840"/>
          <a:ext cx="109728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9</xdr:row>
          <xdr:rowOff>0</xdr:rowOff>
        </xdr:from>
        <xdr:to>
          <xdr:col>10</xdr:col>
          <xdr:colOff>0</xdr:colOff>
          <xdr:row>9</xdr:row>
          <xdr:rowOff>0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xmlns="" id="{076705D5-5318-DC04-37B8-9AEB7F28CA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7</xdr:row>
          <xdr:rowOff>0</xdr:rowOff>
        </xdr:from>
        <xdr:to>
          <xdr:col>10</xdr:col>
          <xdr:colOff>0</xdr:colOff>
          <xdr:row>7</xdr:row>
          <xdr:rowOff>0</xdr:rowOff>
        </xdr:to>
        <xdr:sp macro="" textlink="">
          <xdr:nvSpPr>
            <xdr:cNvPr id="4508" name="Object 412" hidden="1">
              <a:extLst>
                <a:ext uri="{63B3BB69-23CF-44E3-9099-C40C66FF867C}">
                  <a14:compatExt spid="_x0000_s4508"/>
                </a:ext>
                <a:ext uri="{FF2B5EF4-FFF2-40B4-BE49-F238E27FC236}">
                  <a16:creationId xmlns:a16="http://schemas.microsoft.com/office/drawing/2014/main" xmlns="" id="{E8AC700D-7690-61B7-23B4-1F2864B79A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1</xdr:col>
      <xdr:colOff>41910</xdr:colOff>
      <xdr:row>1</xdr:row>
      <xdr:rowOff>28576</xdr:rowOff>
    </xdr:from>
    <xdr:to>
      <xdr:col>5</xdr:col>
      <xdr:colOff>295275</xdr:colOff>
      <xdr:row>4</xdr:row>
      <xdr:rowOff>152400</xdr:rowOff>
    </xdr:to>
    <xdr:pic>
      <xdr:nvPicPr>
        <xdr:cNvPr id="965661" name="Imagen 2">
          <a:extLst>
            <a:ext uri="{FF2B5EF4-FFF2-40B4-BE49-F238E27FC236}">
              <a16:creationId xmlns:a16="http://schemas.microsoft.com/office/drawing/2014/main" xmlns="" id="{D44DB44E-6C57-7376-BD3C-33C048B6B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65760" y="200026"/>
          <a:ext cx="1548765" cy="638174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0</xdr:rowOff>
        </xdr:from>
        <xdr:to>
          <xdr:col>9</xdr:col>
          <xdr:colOff>0</xdr:colOff>
          <xdr:row>9</xdr:row>
          <xdr:rowOff>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xmlns="" id="{EFBC2391-2B6F-67FD-3A38-F7508BBEEF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7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7524" name="Object 356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xmlns="" id="{2A8B3750-2037-B59A-AB83-5A9282FD95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1</xdr:col>
      <xdr:colOff>34290</xdr:colOff>
      <xdr:row>1</xdr:row>
      <xdr:rowOff>36195</xdr:rowOff>
    </xdr:from>
    <xdr:to>
      <xdr:col>4</xdr:col>
      <xdr:colOff>372533</xdr:colOff>
      <xdr:row>4</xdr:row>
      <xdr:rowOff>152400</xdr:rowOff>
    </xdr:to>
    <xdr:pic>
      <xdr:nvPicPr>
        <xdr:cNvPr id="966683" name="Imagen 2">
          <a:extLst>
            <a:ext uri="{FF2B5EF4-FFF2-40B4-BE49-F238E27FC236}">
              <a16:creationId xmlns:a16="http://schemas.microsoft.com/office/drawing/2014/main" xmlns="" id="{4322ACCC-D45C-03D0-FA0F-80CB14140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64490" y="213995"/>
          <a:ext cx="1532043" cy="649605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38</xdr:row>
      <xdr:rowOff>0</xdr:rowOff>
    </xdr:from>
    <xdr:to>
      <xdr:col>33</xdr:col>
      <xdr:colOff>91440</xdr:colOff>
      <xdr:row>39</xdr:row>
      <xdr:rowOff>34290</xdr:rowOff>
    </xdr:to>
    <xdr:sp macro="" textlink="">
      <xdr:nvSpPr>
        <xdr:cNvPr id="987593" name="Text Box 11">
          <a:extLst>
            <a:ext uri="{FF2B5EF4-FFF2-40B4-BE49-F238E27FC236}">
              <a16:creationId xmlns:a16="http://schemas.microsoft.com/office/drawing/2014/main" xmlns="" id="{C7E87662-F214-296C-EDA3-28C728EE763A}"/>
            </a:ext>
          </a:extLst>
        </xdr:cNvPr>
        <xdr:cNvSpPr txBox="1">
          <a:spLocks noChangeArrowheads="1"/>
        </xdr:cNvSpPr>
      </xdr:nvSpPr>
      <xdr:spPr bwMode="auto">
        <a:xfrm>
          <a:off x="15514320" y="14348460"/>
          <a:ext cx="914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28</xdr:col>
      <xdr:colOff>0</xdr:colOff>
      <xdr:row>1</xdr:row>
      <xdr:rowOff>0</xdr:rowOff>
    </xdr:to>
    <xdr:sp macro="" textlink="">
      <xdr:nvSpPr>
        <xdr:cNvPr id="987594" name="Line 12">
          <a:extLst>
            <a:ext uri="{FF2B5EF4-FFF2-40B4-BE49-F238E27FC236}">
              <a16:creationId xmlns:a16="http://schemas.microsoft.com/office/drawing/2014/main" xmlns="" id="{1EACDAD8-889E-4B65-92A6-FD69555F9863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2324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0</xdr:colOff>
      <xdr:row>1</xdr:row>
      <xdr:rowOff>0</xdr:rowOff>
    </xdr:to>
    <xdr:sp macro="" textlink="">
      <xdr:nvSpPr>
        <xdr:cNvPr id="987595" name="Line 13">
          <a:extLst>
            <a:ext uri="{FF2B5EF4-FFF2-40B4-BE49-F238E27FC236}">
              <a16:creationId xmlns:a16="http://schemas.microsoft.com/office/drawing/2014/main" xmlns="" id="{88EACCF2-82F7-6726-D5F8-C157F6673DF0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845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708660</xdr:colOff>
      <xdr:row>1</xdr:row>
      <xdr:rowOff>0</xdr:rowOff>
    </xdr:from>
    <xdr:to>
      <xdr:col>13</xdr:col>
      <xdr:colOff>0</xdr:colOff>
      <xdr:row>1</xdr:row>
      <xdr:rowOff>0</xdr:rowOff>
    </xdr:to>
    <xdr:sp macro="" textlink="">
      <xdr:nvSpPr>
        <xdr:cNvPr id="987596" name="Line 14">
          <a:extLst>
            <a:ext uri="{FF2B5EF4-FFF2-40B4-BE49-F238E27FC236}">
              <a16:creationId xmlns:a16="http://schemas.microsoft.com/office/drawing/2014/main" xmlns="" id="{7202E13D-F831-395E-8E4D-5E3F26AA64B2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1790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0</xdr:colOff>
      <xdr:row>1</xdr:row>
      <xdr:rowOff>0</xdr:rowOff>
    </xdr:to>
    <xdr:sp macro="" textlink="">
      <xdr:nvSpPr>
        <xdr:cNvPr id="987597" name="Line 15">
          <a:extLst>
            <a:ext uri="{FF2B5EF4-FFF2-40B4-BE49-F238E27FC236}">
              <a16:creationId xmlns:a16="http://schemas.microsoft.com/office/drawing/2014/main" xmlns="" id="{2834D397-140D-4301-CAE1-6C87286E2430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845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0</xdr:colOff>
      <xdr:row>1</xdr:row>
      <xdr:rowOff>0</xdr:rowOff>
    </xdr:to>
    <xdr:sp macro="" textlink="">
      <xdr:nvSpPr>
        <xdr:cNvPr id="987598" name="Line 16">
          <a:extLst>
            <a:ext uri="{FF2B5EF4-FFF2-40B4-BE49-F238E27FC236}">
              <a16:creationId xmlns:a16="http://schemas.microsoft.com/office/drawing/2014/main" xmlns="" id="{2277A9D5-6DDC-43E1-F475-08DAAE5D4E91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0</xdr:colOff>
      <xdr:row>1</xdr:row>
      <xdr:rowOff>0</xdr:rowOff>
    </xdr:to>
    <xdr:sp macro="" textlink="">
      <xdr:nvSpPr>
        <xdr:cNvPr id="987599" name="Line 17">
          <a:extLst>
            <a:ext uri="{FF2B5EF4-FFF2-40B4-BE49-F238E27FC236}">
              <a16:creationId xmlns:a16="http://schemas.microsoft.com/office/drawing/2014/main" xmlns="" id="{56DFDDCB-A5DC-8BF0-2BAC-FAE14A43D090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29</xdr:col>
      <xdr:colOff>0</xdr:colOff>
      <xdr:row>1</xdr:row>
      <xdr:rowOff>0</xdr:rowOff>
    </xdr:to>
    <xdr:sp macro="" textlink="">
      <xdr:nvSpPr>
        <xdr:cNvPr id="987600" name="Line 18">
          <a:extLst>
            <a:ext uri="{FF2B5EF4-FFF2-40B4-BE49-F238E27FC236}">
              <a16:creationId xmlns:a16="http://schemas.microsoft.com/office/drawing/2014/main" xmlns="" id="{26B67B5F-5916-E216-D37F-E11351708E25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38023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0</xdr:colOff>
      <xdr:row>1</xdr:row>
      <xdr:rowOff>0</xdr:rowOff>
    </xdr:to>
    <xdr:sp macro="" textlink="">
      <xdr:nvSpPr>
        <xdr:cNvPr id="987601" name="Line 19">
          <a:extLst>
            <a:ext uri="{FF2B5EF4-FFF2-40B4-BE49-F238E27FC236}">
              <a16:creationId xmlns:a16="http://schemas.microsoft.com/office/drawing/2014/main" xmlns="" id="{0594F2B7-F2BD-C17A-CA26-F573EFCDBFBE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845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708660</xdr:colOff>
      <xdr:row>1</xdr:row>
      <xdr:rowOff>0</xdr:rowOff>
    </xdr:from>
    <xdr:to>
      <xdr:col>14</xdr:col>
      <xdr:colOff>754380</xdr:colOff>
      <xdr:row>1</xdr:row>
      <xdr:rowOff>0</xdr:rowOff>
    </xdr:to>
    <xdr:sp macro="" textlink="">
      <xdr:nvSpPr>
        <xdr:cNvPr id="987602" name="Line 20">
          <a:extLst>
            <a:ext uri="{FF2B5EF4-FFF2-40B4-BE49-F238E27FC236}">
              <a16:creationId xmlns:a16="http://schemas.microsoft.com/office/drawing/2014/main" xmlns="" id="{6F0ADAB5-E5AE-B82F-97DB-07F601BCD130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3253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</xdr:row>
      <xdr:rowOff>0</xdr:rowOff>
    </xdr:from>
    <xdr:to>
      <xdr:col>28</xdr:col>
      <xdr:colOff>0</xdr:colOff>
      <xdr:row>1</xdr:row>
      <xdr:rowOff>0</xdr:rowOff>
    </xdr:to>
    <xdr:sp macro="" textlink="">
      <xdr:nvSpPr>
        <xdr:cNvPr id="987603" name="Line 21">
          <a:extLst>
            <a:ext uri="{FF2B5EF4-FFF2-40B4-BE49-F238E27FC236}">
              <a16:creationId xmlns:a16="http://schemas.microsoft.com/office/drawing/2014/main" xmlns="" id="{CEC06336-4468-643D-BBDA-2FF36BE23209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2324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0</xdr:colOff>
      <xdr:row>1</xdr:row>
      <xdr:rowOff>0</xdr:rowOff>
    </xdr:to>
    <xdr:sp macro="" textlink="">
      <xdr:nvSpPr>
        <xdr:cNvPr id="987604" name="Line 22">
          <a:extLst>
            <a:ext uri="{FF2B5EF4-FFF2-40B4-BE49-F238E27FC236}">
              <a16:creationId xmlns:a16="http://schemas.microsoft.com/office/drawing/2014/main" xmlns="" id="{F451EF09-97B5-A3D0-5006-CA6EEC81D9C3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0</xdr:colOff>
      <xdr:row>1</xdr:row>
      <xdr:rowOff>0</xdr:rowOff>
    </xdr:to>
    <xdr:sp macro="" textlink="">
      <xdr:nvSpPr>
        <xdr:cNvPr id="987605" name="Line 23">
          <a:extLst>
            <a:ext uri="{FF2B5EF4-FFF2-40B4-BE49-F238E27FC236}">
              <a16:creationId xmlns:a16="http://schemas.microsoft.com/office/drawing/2014/main" xmlns="" id="{84799D4B-5D62-60C1-E328-B0F0A5D66734}"/>
            </a:ext>
          </a:extLst>
        </xdr:cNvPr>
        <xdr:cNvSpPr>
          <a:spLocks noChangeShapeType="1"/>
        </xdr:cNvSpPr>
      </xdr:nvSpPr>
      <xdr:spPr bwMode="auto">
        <a:xfrm>
          <a:off x="676656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</xdr:row>
      <xdr:rowOff>0</xdr:rowOff>
    </xdr:from>
    <xdr:to>
      <xdr:col>27</xdr:col>
      <xdr:colOff>0</xdr:colOff>
      <xdr:row>1</xdr:row>
      <xdr:rowOff>0</xdr:rowOff>
    </xdr:to>
    <xdr:sp macro="" textlink="">
      <xdr:nvSpPr>
        <xdr:cNvPr id="987606" name="Line 24">
          <a:extLst>
            <a:ext uri="{FF2B5EF4-FFF2-40B4-BE49-F238E27FC236}">
              <a16:creationId xmlns:a16="http://schemas.microsoft.com/office/drawing/2014/main" xmlns="" id="{86E5AB02-8361-7796-3B53-27D7452EB4B2}"/>
            </a:ext>
          </a:extLst>
        </xdr:cNvPr>
        <xdr:cNvSpPr>
          <a:spLocks noChangeShapeType="1"/>
        </xdr:cNvSpPr>
      </xdr:nvSpPr>
      <xdr:spPr bwMode="auto">
        <a:xfrm>
          <a:off x="761238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</xdr:row>
      <xdr:rowOff>0</xdr:rowOff>
    </xdr:from>
    <xdr:to>
      <xdr:col>27</xdr:col>
      <xdr:colOff>0</xdr:colOff>
      <xdr:row>1</xdr:row>
      <xdr:rowOff>0</xdr:rowOff>
    </xdr:to>
    <xdr:sp macro="" textlink="">
      <xdr:nvSpPr>
        <xdr:cNvPr id="987607" name="Line 25">
          <a:extLst>
            <a:ext uri="{FF2B5EF4-FFF2-40B4-BE49-F238E27FC236}">
              <a16:creationId xmlns:a16="http://schemas.microsoft.com/office/drawing/2014/main" xmlns="" id="{6964FED7-CDF4-8B3D-923D-7790358C7E0F}"/>
            </a:ext>
          </a:extLst>
        </xdr:cNvPr>
        <xdr:cNvSpPr>
          <a:spLocks noChangeShapeType="1"/>
        </xdr:cNvSpPr>
      </xdr:nvSpPr>
      <xdr:spPr bwMode="auto">
        <a:xfrm>
          <a:off x="761238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</xdr:row>
      <xdr:rowOff>0</xdr:rowOff>
    </xdr:from>
    <xdr:to>
      <xdr:col>27</xdr:col>
      <xdr:colOff>0</xdr:colOff>
      <xdr:row>1</xdr:row>
      <xdr:rowOff>0</xdr:rowOff>
    </xdr:to>
    <xdr:sp macro="" textlink="">
      <xdr:nvSpPr>
        <xdr:cNvPr id="987608" name="Line 26">
          <a:extLst>
            <a:ext uri="{FF2B5EF4-FFF2-40B4-BE49-F238E27FC236}">
              <a16:creationId xmlns:a16="http://schemas.microsoft.com/office/drawing/2014/main" xmlns="" id="{10BFF029-2B02-DA8F-45B8-F2B1F4EAA95B}"/>
            </a:ext>
          </a:extLst>
        </xdr:cNvPr>
        <xdr:cNvSpPr>
          <a:spLocks noChangeShapeType="1"/>
        </xdr:cNvSpPr>
      </xdr:nvSpPr>
      <xdr:spPr bwMode="auto">
        <a:xfrm>
          <a:off x="761238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</xdr:row>
      <xdr:rowOff>0</xdr:rowOff>
    </xdr:from>
    <xdr:to>
      <xdr:col>27</xdr:col>
      <xdr:colOff>0</xdr:colOff>
      <xdr:row>1</xdr:row>
      <xdr:rowOff>0</xdr:rowOff>
    </xdr:to>
    <xdr:sp macro="" textlink="">
      <xdr:nvSpPr>
        <xdr:cNvPr id="987609" name="Line 27">
          <a:extLst>
            <a:ext uri="{FF2B5EF4-FFF2-40B4-BE49-F238E27FC236}">
              <a16:creationId xmlns:a16="http://schemas.microsoft.com/office/drawing/2014/main" xmlns="" id="{6298BEAA-780F-09E0-C9D6-17A5C9054DBD}"/>
            </a:ext>
          </a:extLst>
        </xdr:cNvPr>
        <xdr:cNvSpPr>
          <a:spLocks noChangeShapeType="1"/>
        </xdr:cNvSpPr>
      </xdr:nvSpPr>
      <xdr:spPr bwMode="auto">
        <a:xfrm>
          <a:off x="761238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</xdr:row>
      <xdr:rowOff>0</xdr:rowOff>
    </xdr:from>
    <xdr:to>
      <xdr:col>27</xdr:col>
      <xdr:colOff>0</xdr:colOff>
      <xdr:row>1</xdr:row>
      <xdr:rowOff>0</xdr:rowOff>
    </xdr:to>
    <xdr:sp macro="" textlink="">
      <xdr:nvSpPr>
        <xdr:cNvPr id="987610" name="Line 28">
          <a:extLst>
            <a:ext uri="{FF2B5EF4-FFF2-40B4-BE49-F238E27FC236}">
              <a16:creationId xmlns:a16="http://schemas.microsoft.com/office/drawing/2014/main" xmlns="" id="{3CDB2FCA-75C4-267E-1B83-1D85984A0E71}"/>
            </a:ext>
          </a:extLst>
        </xdr:cNvPr>
        <xdr:cNvSpPr>
          <a:spLocks noChangeShapeType="1"/>
        </xdr:cNvSpPr>
      </xdr:nvSpPr>
      <xdr:spPr bwMode="auto">
        <a:xfrm>
          <a:off x="761238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</xdr:row>
      <xdr:rowOff>0</xdr:rowOff>
    </xdr:from>
    <xdr:to>
      <xdr:col>27</xdr:col>
      <xdr:colOff>0</xdr:colOff>
      <xdr:row>1</xdr:row>
      <xdr:rowOff>0</xdr:rowOff>
    </xdr:to>
    <xdr:sp macro="" textlink="">
      <xdr:nvSpPr>
        <xdr:cNvPr id="987611" name="Line 29">
          <a:extLst>
            <a:ext uri="{FF2B5EF4-FFF2-40B4-BE49-F238E27FC236}">
              <a16:creationId xmlns:a16="http://schemas.microsoft.com/office/drawing/2014/main" xmlns="" id="{02F9AABA-A213-4479-8CDE-2D9FED65F1CA}"/>
            </a:ext>
          </a:extLst>
        </xdr:cNvPr>
        <xdr:cNvSpPr>
          <a:spLocks noChangeShapeType="1"/>
        </xdr:cNvSpPr>
      </xdr:nvSpPr>
      <xdr:spPr bwMode="auto">
        <a:xfrm>
          <a:off x="761238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</xdr:row>
      <xdr:rowOff>0</xdr:rowOff>
    </xdr:from>
    <xdr:to>
      <xdr:col>27</xdr:col>
      <xdr:colOff>0</xdr:colOff>
      <xdr:row>1</xdr:row>
      <xdr:rowOff>0</xdr:rowOff>
    </xdr:to>
    <xdr:sp macro="" textlink="">
      <xdr:nvSpPr>
        <xdr:cNvPr id="987612" name="Line 30">
          <a:extLst>
            <a:ext uri="{FF2B5EF4-FFF2-40B4-BE49-F238E27FC236}">
              <a16:creationId xmlns:a16="http://schemas.microsoft.com/office/drawing/2014/main" xmlns="" id="{B41C5515-DB4A-8969-1E81-6767F5805B7F}"/>
            </a:ext>
          </a:extLst>
        </xdr:cNvPr>
        <xdr:cNvSpPr>
          <a:spLocks noChangeShapeType="1"/>
        </xdr:cNvSpPr>
      </xdr:nvSpPr>
      <xdr:spPr bwMode="auto">
        <a:xfrm>
          <a:off x="761238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475616</xdr:colOff>
      <xdr:row>10</xdr:row>
      <xdr:rowOff>552450</xdr:rowOff>
    </xdr:from>
    <xdr:to>
      <xdr:col>12</xdr:col>
      <xdr:colOff>835539</xdr:colOff>
      <xdr:row>10</xdr:row>
      <xdr:rowOff>552450</xdr:rowOff>
    </xdr:to>
    <xdr:sp macro="" textlink="">
      <xdr:nvSpPr>
        <xdr:cNvPr id="43" name="Text Box 89">
          <a:extLst>
            <a:ext uri="{FF2B5EF4-FFF2-40B4-BE49-F238E27FC236}">
              <a16:creationId xmlns:a16="http://schemas.microsoft.com/office/drawing/2014/main" xmlns="" id="{F83E5371-85A7-9742-794C-6E302C81CE8A}"/>
            </a:ext>
          </a:extLst>
        </xdr:cNvPr>
        <xdr:cNvSpPr txBox="1">
          <a:spLocks noChangeArrowheads="1"/>
        </xdr:cNvSpPr>
      </xdr:nvSpPr>
      <xdr:spPr bwMode="auto">
        <a:xfrm>
          <a:off x="2628901" y="3181350"/>
          <a:ext cx="3524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11</xdr:row>
      <xdr:rowOff>88900</xdr:rowOff>
    </xdr:from>
    <xdr:to>
      <xdr:col>7</xdr:col>
      <xdr:colOff>6351</xdr:colOff>
      <xdr:row>11</xdr:row>
      <xdr:rowOff>88900</xdr:rowOff>
    </xdr:to>
    <xdr:sp macro="" textlink="">
      <xdr:nvSpPr>
        <xdr:cNvPr id="2" name="Text Box 89">
          <a:extLst>
            <a:ext uri="{FF2B5EF4-FFF2-40B4-BE49-F238E27FC236}">
              <a16:creationId xmlns:a16="http://schemas.microsoft.com/office/drawing/2014/main" xmlns="" id="{5D0E025D-6D0B-CC26-F31E-3C7CD5421803}"/>
            </a:ext>
          </a:extLst>
        </xdr:cNvPr>
        <xdr:cNvSpPr txBox="1">
          <a:spLocks noChangeArrowheads="1"/>
        </xdr:cNvSpPr>
      </xdr:nvSpPr>
      <xdr:spPr bwMode="auto">
        <a:xfrm>
          <a:off x="2628901" y="3181350"/>
          <a:ext cx="3524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478791</xdr:colOff>
      <xdr:row>11</xdr:row>
      <xdr:rowOff>0</xdr:rowOff>
    </xdr:from>
    <xdr:to>
      <xdr:col>7</xdr:col>
      <xdr:colOff>838714</xdr:colOff>
      <xdr:row>11</xdr:row>
      <xdr:rowOff>0</xdr:rowOff>
    </xdr:to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xmlns="" id="{19A7E5FD-67CC-5CB2-9CF4-F4617B78FDBE}"/>
            </a:ext>
          </a:extLst>
        </xdr:cNvPr>
        <xdr:cNvSpPr txBox="1">
          <a:spLocks noChangeArrowheads="1"/>
        </xdr:cNvSpPr>
      </xdr:nvSpPr>
      <xdr:spPr bwMode="auto">
        <a:xfrm>
          <a:off x="2628901" y="3181350"/>
          <a:ext cx="3524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10</xdr:row>
      <xdr:rowOff>88900</xdr:rowOff>
    </xdr:from>
    <xdr:to>
      <xdr:col>7</xdr:col>
      <xdr:colOff>6351</xdr:colOff>
      <xdr:row>10</xdr:row>
      <xdr:rowOff>88900</xdr:rowOff>
    </xdr:to>
    <xdr:sp macro="" textlink="">
      <xdr:nvSpPr>
        <xdr:cNvPr id="29" name="Text Box 89">
          <a:extLst>
            <a:ext uri="{FF2B5EF4-FFF2-40B4-BE49-F238E27FC236}">
              <a16:creationId xmlns:a16="http://schemas.microsoft.com/office/drawing/2014/main" xmlns="" id="{8764B4FD-5CFE-0C1B-F13D-546B200DE40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30" name="Text Box 89">
          <a:extLst>
            <a:ext uri="{FF2B5EF4-FFF2-40B4-BE49-F238E27FC236}">
              <a16:creationId xmlns:a16="http://schemas.microsoft.com/office/drawing/2014/main" xmlns="" id="{D788BDCD-6B8D-1089-AFDC-D3CAF9348BB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32" name="Text Box 89">
          <a:extLst>
            <a:ext uri="{FF2B5EF4-FFF2-40B4-BE49-F238E27FC236}">
              <a16:creationId xmlns:a16="http://schemas.microsoft.com/office/drawing/2014/main" xmlns="" id="{D7B20C78-917C-E0DE-96AA-0DE018885BC7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33" name="Text Box 89">
          <a:extLst>
            <a:ext uri="{FF2B5EF4-FFF2-40B4-BE49-F238E27FC236}">
              <a16:creationId xmlns:a16="http://schemas.microsoft.com/office/drawing/2014/main" xmlns="" id="{1A7F09C4-7352-A139-68B3-2CF3BA5724FB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34" name="Text Box 89">
          <a:extLst>
            <a:ext uri="{FF2B5EF4-FFF2-40B4-BE49-F238E27FC236}">
              <a16:creationId xmlns:a16="http://schemas.microsoft.com/office/drawing/2014/main" xmlns="" id="{DB4DFED7-E2C5-CB92-AA4E-90E9CC3A375B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35" name="Text Box 89">
          <a:extLst>
            <a:ext uri="{FF2B5EF4-FFF2-40B4-BE49-F238E27FC236}">
              <a16:creationId xmlns:a16="http://schemas.microsoft.com/office/drawing/2014/main" xmlns="" id="{52623F51-781D-EF5D-FDB2-F6F11B217779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36" name="Text Box 89">
          <a:extLst>
            <a:ext uri="{FF2B5EF4-FFF2-40B4-BE49-F238E27FC236}">
              <a16:creationId xmlns:a16="http://schemas.microsoft.com/office/drawing/2014/main" xmlns="" id="{DAF1026F-F93F-396A-A2EB-50371BBB5539}"/>
            </a:ext>
          </a:extLst>
        </xdr:cNvPr>
        <xdr:cNvSpPr txBox="1">
          <a:spLocks noChangeArrowheads="1"/>
        </xdr:cNvSpPr>
      </xdr:nvSpPr>
      <xdr:spPr bwMode="auto">
        <a:xfrm>
          <a:off x="3194051" y="5435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11</xdr:row>
      <xdr:rowOff>88900</xdr:rowOff>
    </xdr:from>
    <xdr:to>
      <xdr:col>7</xdr:col>
      <xdr:colOff>6351</xdr:colOff>
      <xdr:row>11</xdr:row>
      <xdr:rowOff>88900</xdr:rowOff>
    </xdr:to>
    <xdr:sp macro="" textlink="">
      <xdr:nvSpPr>
        <xdr:cNvPr id="37" name="Text Box 89">
          <a:extLst>
            <a:ext uri="{FF2B5EF4-FFF2-40B4-BE49-F238E27FC236}">
              <a16:creationId xmlns:a16="http://schemas.microsoft.com/office/drawing/2014/main" xmlns="" id="{98A49EAC-0B76-51E4-61F4-8CC87CC86A48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38" name="Text Box 89">
          <a:extLst>
            <a:ext uri="{FF2B5EF4-FFF2-40B4-BE49-F238E27FC236}">
              <a16:creationId xmlns:a16="http://schemas.microsoft.com/office/drawing/2014/main" xmlns="" id="{75A50620-49C0-653F-0165-C7A9785A85CA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40" name="Text Box 89">
          <a:extLst>
            <a:ext uri="{FF2B5EF4-FFF2-40B4-BE49-F238E27FC236}">
              <a16:creationId xmlns:a16="http://schemas.microsoft.com/office/drawing/2014/main" xmlns="" id="{5C1B5141-CA9C-8261-63A3-3E33AE74EA7C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41" name="Text Box 89">
          <a:extLst>
            <a:ext uri="{FF2B5EF4-FFF2-40B4-BE49-F238E27FC236}">
              <a16:creationId xmlns:a16="http://schemas.microsoft.com/office/drawing/2014/main" xmlns="" id="{941A0CEC-A59F-B3C9-8F28-2B3F1E0DF3C7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42" name="Text Box 89">
          <a:extLst>
            <a:ext uri="{FF2B5EF4-FFF2-40B4-BE49-F238E27FC236}">
              <a16:creationId xmlns:a16="http://schemas.microsoft.com/office/drawing/2014/main" xmlns="" id="{246BDB1C-056F-497D-CB3B-BC3EE71C3311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44" name="Text Box 89">
          <a:extLst>
            <a:ext uri="{FF2B5EF4-FFF2-40B4-BE49-F238E27FC236}">
              <a16:creationId xmlns:a16="http://schemas.microsoft.com/office/drawing/2014/main" xmlns="" id="{195C8412-0CB0-3297-8878-E1F76B33DEF8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45" name="Text Box 89">
          <a:extLst>
            <a:ext uri="{FF2B5EF4-FFF2-40B4-BE49-F238E27FC236}">
              <a16:creationId xmlns:a16="http://schemas.microsoft.com/office/drawing/2014/main" xmlns="" id="{2957AD5A-E017-85BA-4D46-A85B2553FC9F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46" name="Text Box 89">
          <a:extLst>
            <a:ext uri="{FF2B5EF4-FFF2-40B4-BE49-F238E27FC236}">
              <a16:creationId xmlns:a16="http://schemas.microsoft.com/office/drawing/2014/main" xmlns="" id="{D9FD005F-A231-A30D-B157-C3BA11DBD4A2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47" name="Text Box 89">
          <a:extLst>
            <a:ext uri="{FF2B5EF4-FFF2-40B4-BE49-F238E27FC236}">
              <a16:creationId xmlns:a16="http://schemas.microsoft.com/office/drawing/2014/main" xmlns="" id="{59135583-C1BF-AEAB-6F26-3565BD3E6EDF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48" name="Text Box 89">
          <a:extLst>
            <a:ext uri="{FF2B5EF4-FFF2-40B4-BE49-F238E27FC236}">
              <a16:creationId xmlns:a16="http://schemas.microsoft.com/office/drawing/2014/main" xmlns="" id="{22EE1B33-2482-5960-E982-872BCCBE5537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49" name="Text Box 89">
          <a:extLst>
            <a:ext uri="{FF2B5EF4-FFF2-40B4-BE49-F238E27FC236}">
              <a16:creationId xmlns:a16="http://schemas.microsoft.com/office/drawing/2014/main" xmlns="" id="{648FC89F-CC7A-E687-12DD-6C59E7864B7B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50" name="Text Box 89">
          <a:extLst>
            <a:ext uri="{FF2B5EF4-FFF2-40B4-BE49-F238E27FC236}">
              <a16:creationId xmlns:a16="http://schemas.microsoft.com/office/drawing/2014/main" xmlns="" id="{C306F6C1-85A5-BE5A-061D-E78A5A035F7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51" name="Text Box 89">
          <a:extLst>
            <a:ext uri="{FF2B5EF4-FFF2-40B4-BE49-F238E27FC236}">
              <a16:creationId xmlns:a16="http://schemas.microsoft.com/office/drawing/2014/main" xmlns="" id="{383E7C60-FD2C-5EA1-F1F5-7E032E7703E3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54" name="Text Box 89">
          <a:extLst>
            <a:ext uri="{FF2B5EF4-FFF2-40B4-BE49-F238E27FC236}">
              <a16:creationId xmlns:a16="http://schemas.microsoft.com/office/drawing/2014/main" xmlns="" id="{0D6997C0-CC16-9D66-B076-A14DA2228DC3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55" name="Text Box 89">
          <a:extLst>
            <a:ext uri="{FF2B5EF4-FFF2-40B4-BE49-F238E27FC236}">
              <a16:creationId xmlns:a16="http://schemas.microsoft.com/office/drawing/2014/main" xmlns="" id="{02604BB1-270E-FD64-B845-0D858D4CBC08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56" name="Text Box 89">
          <a:extLst>
            <a:ext uri="{FF2B5EF4-FFF2-40B4-BE49-F238E27FC236}">
              <a16:creationId xmlns:a16="http://schemas.microsoft.com/office/drawing/2014/main" xmlns="" id="{3C934B14-C8D0-C4E3-4F0B-FFBAF2BCB847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57" name="Text Box 89">
          <a:extLst>
            <a:ext uri="{FF2B5EF4-FFF2-40B4-BE49-F238E27FC236}">
              <a16:creationId xmlns:a16="http://schemas.microsoft.com/office/drawing/2014/main" xmlns="" id="{76FD2E44-91A3-708C-F33A-9F8B9DF9DF6E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58" name="Text Box 89">
          <a:extLst>
            <a:ext uri="{FF2B5EF4-FFF2-40B4-BE49-F238E27FC236}">
              <a16:creationId xmlns:a16="http://schemas.microsoft.com/office/drawing/2014/main" xmlns="" id="{122415B4-F45E-54E0-362D-FF5ED4FF2105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59" name="Text Box 89">
          <a:extLst>
            <a:ext uri="{FF2B5EF4-FFF2-40B4-BE49-F238E27FC236}">
              <a16:creationId xmlns:a16="http://schemas.microsoft.com/office/drawing/2014/main" xmlns="" id="{38EB85F9-4EA7-6528-B8DD-D0C6FBAFA368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60" name="Text Box 89">
          <a:extLst>
            <a:ext uri="{FF2B5EF4-FFF2-40B4-BE49-F238E27FC236}">
              <a16:creationId xmlns:a16="http://schemas.microsoft.com/office/drawing/2014/main" xmlns="" id="{B8A8DD64-BF99-5D0E-5754-F1CD4363B627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61" name="Text Box 89">
          <a:extLst>
            <a:ext uri="{FF2B5EF4-FFF2-40B4-BE49-F238E27FC236}">
              <a16:creationId xmlns:a16="http://schemas.microsoft.com/office/drawing/2014/main" xmlns="" id="{88456432-1485-7F79-4AEA-506C240C4D5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62" name="Text Box 89">
          <a:extLst>
            <a:ext uri="{FF2B5EF4-FFF2-40B4-BE49-F238E27FC236}">
              <a16:creationId xmlns:a16="http://schemas.microsoft.com/office/drawing/2014/main" xmlns="" id="{A1340157-1DE6-BC6B-A76D-97DD604B0457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63" name="Text Box 89">
          <a:extLst>
            <a:ext uri="{FF2B5EF4-FFF2-40B4-BE49-F238E27FC236}">
              <a16:creationId xmlns:a16="http://schemas.microsoft.com/office/drawing/2014/main" xmlns="" id="{635FD616-C687-139E-F20E-F7BF9A5C6705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64" name="Text Box 89">
          <a:extLst>
            <a:ext uri="{FF2B5EF4-FFF2-40B4-BE49-F238E27FC236}">
              <a16:creationId xmlns:a16="http://schemas.microsoft.com/office/drawing/2014/main" xmlns="" id="{5EB76BF5-B264-9858-E483-946DE7E8BC64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65" name="Text Box 89">
          <a:extLst>
            <a:ext uri="{FF2B5EF4-FFF2-40B4-BE49-F238E27FC236}">
              <a16:creationId xmlns:a16="http://schemas.microsoft.com/office/drawing/2014/main" xmlns="" id="{04AAD8A9-24EB-82F8-9DF1-415CBC7C16EB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68" name="Text Box 89">
          <a:extLst>
            <a:ext uri="{FF2B5EF4-FFF2-40B4-BE49-F238E27FC236}">
              <a16:creationId xmlns:a16="http://schemas.microsoft.com/office/drawing/2014/main" xmlns="" id="{537FD4EE-71AC-8FB8-5BF2-CEED7D5FA1DC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69" name="Text Box 89">
          <a:extLst>
            <a:ext uri="{FF2B5EF4-FFF2-40B4-BE49-F238E27FC236}">
              <a16:creationId xmlns:a16="http://schemas.microsoft.com/office/drawing/2014/main" xmlns="" id="{6EC9EDDF-F602-B0FF-EA24-D27496AF1B88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70" name="Text Box 89">
          <a:extLst>
            <a:ext uri="{FF2B5EF4-FFF2-40B4-BE49-F238E27FC236}">
              <a16:creationId xmlns:a16="http://schemas.microsoft.com/office/drawing/2014/main" xmlns="" id="{3A8022C1-09BD-4D24-2ADD-F409F4E2D7F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71" name="Text Box 89">
          <a:extLst>
            <a:ext uri="{FF2B5EF4-FFF2-40B4-BE49-F238E27FC236}">
              <a16:creationId xmlns:a16="http://schemas.microsoft.com/office/drawing/2014/main" xmlns="" id="{69035429-16C9-61E0-E331-04C6F57464B0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72" name="Text Box 89">
          <a:extLst>
            <a:ext uri="{FF2B5EF4-FFF2-40B4-BE49-F238E27FC236}">
              <a16:creationId xmlns:a16="http://schemas.microsoft.com/office/drawing/2014/main" xmlns="" id="{5A9DA204-BC92-71C6-5518-C3B8BB674B69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73" name="Text Box 89">
          <a:extLst>
            <a:ext uri="{FF2B5EF4-FFF2-40B4-BE49-F238E27FC236}">
              <a16:creationId xmlns:a16="http://schemas.microsoft.com/office/drawing/2014/main" xmlns="" id="{1FF679DB-99B9-7B83-DB39-7FDC74A0794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74" name="Text Box 89">
          <a:extLst>
            <a:ext uri="{FF2B5EF4-FFF2-40B4-BE49-F238E27FC236}">
              <a16:creationId xmlns:a16="http://schemas.microsoft.com/office/drawing/2014/main" xmlns="" id="{43C944BD-757A-C37E-3FC3-BB6EE393EB7D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75" name="Text Box 89">
          <a:extLst>
            <a:ext uri="{FF2B5EF4-FFF2-40B4-BE49-F238E27FC236}">
              <a16:creationId xmlns:a16="http://schemas.microsoft.com/office/drawing/2014/main" xmlns="" id="{BB960908-7C18-4519-0BA0-22E98DF65746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76" name="Text Box 89">
          <a:extLst>
            <a:ext uri="{FF2B5EF4-FFF2-40B4-BE49-F238E27FC236}">
              <a16:creationId xmlns:a16="http://schemas.microsoft.com/office/drawing/2014/main" xmlns="" id="{CE53B2F2-0316-2C16-A4A8-08041D282E29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77" name="Text Box 89">
          <a:extLst>
            <a:ext uri="{FF2B5EF4-FFF2-40B4-BE49-F238E27FC236}">
              <a16:creationId xmlns:a16="http://schemas.microsoft.com/office/drawing/2014/main" xmlns="" id="{FE5AEF04-1BFF-F0F6-5ECA-00845A49A5CD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78" name="Text Box 89">
          <a:extLst>
            <a:ext uri="{FF2B5EF4-FFF2-40B4-BE49-F238E27FC236}">
              <a16:creationId xmlns:a16="http://schemas.microsoft.com/office/drawing/2014/main" xmlns="" id="{5C5050E7-8537-7255-AEC4-A986FEE9185E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79" name="Text Box 89">
          <a:extLst>
            <a:ext uri="{FF2B5EF4-FFF2-40B4-BE49-F238E27FC236}">
              <a16:creationId xmlns:a16="http://schemas.microsoft.com/office/drawing/2014/main" xmlns="" id="{97A0A1A8-1C5B-8BE5-2342-A0E80663F6D2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82" name="Text Box 89">
          <a:extLst>
            <a:ext uri="{FF2B5EF4-FFF2-40B4-BE49-F238E27FC236}">
              <a16:creationId xmlns:a16="http://schemas.microsoft.com/office/drawing/2014/main" xmlns="" id="{A4E710A7-4C9D-07E7-A757-2EC6252A1A11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83" name="Text Box 89">
          <a:extLst>
            <a:ext uri="{FF2B5EF4-FFF2-40B4-BE49-F238E27FC236}">
              <a16:creationId xmlns:a16="http://schemas.microsoft.com/office/drawing/2014/main" xmlns="" id="{B3DF9F2E-94BE-B22A-5278-1B658A20EB9C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84" name="Text Box 89">
          <a:extLst>
            <a:ext uri="{FF2B5EF4-FFF2-40B4-BE49-F238E27FC236}">
              <a16:creationId xmlns:a16="http://schemas.microsoft.com/office/drawing/2014/main" xmlns="" id="{496C2923-9703-D8D0-D4C8-1235AFC78F08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85" name="Text Box 89">
          <a:extLst>
            <a:ext uri="{FF2B5EF4-FFF2-40B4-BE49-F238E27FC236}">
              <a16:creationId xmlns:a16="http://schemas.microsoft.com/office/drawing/2014/main" xmlns="" id="{61F3082B-EABA-B48E-80FD-EDB0ACFFBA0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86" name="Text Box 89">
          <a:extLst>
            <a:ext uri="{FF2B5EF4-FFF2-40B4-BE49-F238E27FC236}">
              <a16:creationId xmlns:a16="http://schemas.microsoft.com/office/drawing/2014/main" xmlns="" id="{DD16D413-89CC-1825-3B87-78412AF87DAD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87" name="Text Box 89">
          <a:extLst>
            <a:ext uri="{FF2B5EF4-FFF2-40B4-BE49-F238E27FC236}">
              <a16:creationId xmlns:a16="http://schemas.microsoft.com/office/drawing/2014/main" xmlns="" id="{9A653218-63A7-85A0-E48F-B0FE801F982D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88" name="Text Box 89">
          <a:extLst>
            <a:ext uri="{FF2B5EF4-FFF2-40B4-BE49-F238E27FC236}">
              <a16:creationId xmlns:a16="http://schemas.microsoft.com/office/drawing/2014/main" xmlns="" id="{74B4AE70-5D67-B229-4186-7229B0F8CB39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89" name="Text Box 89">
          <a:extLst>
            <a:ext uri="{FF2B5EF4-FFF2-40B4-BE49-F238E27FC236}">
              <a16:creationId xmlns:a16="http://schemas.microsoft.com/office/drawing/2014/main" xmlns="" id="{4D5F9C52-5368-EB6A-CA56-EC3FC16BA9DE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90" name="Text Box 89">
          <a:extLst>
            <a:ext uri="{FF2B5EF4-FFF2-40B4-BE49-F238E27FC236}">
              <a16:creationId xmlns:a16="http://schemas.microsoft.com/office/drawing/2014/main" xmlns="" id="{36A82AF7-25CA-424A-137E-076CC5EF3CB7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91" name="Text Box 89">
          <a:extLst>
            <a:ext uri="{FF2B5EF4-FFF2-40B4-BE49-F238E27FC236}">
              <a16:creationId xmlns:a16="http://schemas.microsoft.com/office/drawing/2014/main" xmlns="" id="{8C331A9B-CB33-495A-849B-6D13BD87ECE2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92" name="Text Box 89">
          <a:extLst>
            <a:ext uri="{FF2B5EF4-FFF2-40B4-BE49-F238E27FC236}">
              <a16:creationId xmlns:a16="http://schemas.microsoft.com/office/drawing/2014/main" xmlns="" id="{40C87DDA-E738-59D1-DD73-B929038E554B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93" name="Text Box 89">
          <a:extLst>
            <a:ext uri="{FF2B5EF4-FFF2-40B4-BE49-F238E27FC236}">
              <a16:creationId xmlns:a16="http://schemas.microsoft.com/office/drawing/2014/main" xmlns="" id="{21507FE5-42BB-9144-5FAA-CEA8580D1FAC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94" name="Text Box 89">
          <a:extLst>
            <a:ext uri="{FF2B5EF4-FFF2-40B4-BE49-F238E27FC236}">
              <a16:creationId xmlns:a16="http://schemas.microsoft.com/office/drawing/2014/main" xmlns="" id="{9E07B86C-0397-5C7C-1D7C-DAC21E5A8830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95" name="Text Box 89">
          <a:extLst>
            <a:ext uri="{FF2B5EF4-FFF2-40B4-BE49-F238E27FC236}">
              <a16:creationId xmlns:a16="http://schemas.microsoft.com/office/drawing/2014/main" xmlns="" id="{68B3906C-2672-2FFA-C695-61CC7DC4CC4E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06" name="Text Box 89">
          <a:extLst>
            <a:ext uri="{FF2B5EF4-FFF2-40B4-BE49-F238E27FC236}">
              <a16:creationId xmlns:a16="http://schemas.microsoft.com/office/drawing/2014/main" xmlns="" id="{B73008BD-1B24-1E3A-FC1F-3AC6185A45FE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07" name="Text Box 89">
          <a:extLst>
            <a:ext uri="{FF2B5EF4-FFF2-40B4-BE49-F238E27FC236}">
              <a16:creationId xmlns:a16="http://schemas.microsoft.com/office/drawing/2014/main" xmlns="" id="{A08EA7B0-082B-29F5-2298-B973A087FD0E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08" name="Text Box 89">
          <a:extLst>
            <a:ext uri="{FF2B5EF4-FFF2-40B4-BE49-F238E27FC236}">
              <a16:creationId xmlns:a16="http://schemas.microsoft.com/office/drawing/2014/main" xmlns="" id="{C9A40EB1-6C47-E866-9509-242CC347D3F2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09" name="Text Box 89">
          <a:extLst>
            <a:ext uri="{FF2B5EF4-FFF2-40B4-BE49-F238E27FC236}">
              <a16:creationId xmlns:a16="http://schemas.microsoft.com/office/drawing/2014/main" xmlns="" id="{0149EE26-AE4F-E8E0-75F8-E881F50915BA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0" name="Text Box 89">
          <a:extLst>
            <a:ext uri="{FF2B5EF4-FFF2-40B4-BE49-F238E27FC236}">
              <a16:creationId xmlns:a16="http://schemas.microsoft.com/office/drawing/2014/main" xmlns="" id="{C58C9246-517B-638E-C639-6869C313FE8F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1" name="Text Box 89">
          <a:extLst>
            <a:ext uri="{FF2B5EF4-FFF2-40B4-BE49-F238E27FC236}">
              <a16:creationId xmlns:a16="http://schemas.microsoft.com/office/drawing/2014/main" xmlns="" id="{4DA9C028-62E5-E3AE-38C7-765A77E770E8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2" name="Text Box 89">
          <a:extLst>
            <a:ext uri="{FF2B5EF4-FFF2-40B4-BE49-F238E27FC236}">
              <a16:creationId xmlns:a16="http://schemas.microsoft.com/office/drawing/2014/main" xmlns="" id="{49413378-3AC7-0F5A-ED5D-6CAF3A365B85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3" name="Text Box 89">
          <a:extLst>
            <a:ext uri="{FF2B5EF4-FFF2-40B4-BE49-F238E27FC236}">
              <a16:creationId xmlns:a16="http://schemas.microsoft.com/office/drawing/2014/main" xmlns="" id="{D9CD46CE-896F-34D2-6860-F3E08915A68C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4" name="Text Box 89">
          <a:extLst>
            <a:ext uri="{FF2B5EF4-FFF2-40B4-BE49-F238E27FC236}">
              <a16:creationId xmlns:a16="http://schemas.microsoft.com/office/drawing/2014/main" xmlns="" id="{3D588E8C-3E3A-90F4-79D1-6CAA917D0D26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5" name="Text Box 89">
          <a:extLst>
            <a:ext uri="{FF2B5EF4-FFF2-40B4-BE49-F238E27FC236}">
              <a16:creationId xmlns:a16="http://schemas.microsoft.com/office/drawing/2014/main" xmlns="" id="{1A58E756-9BAF-8F86-B0A7-6ABB1DB41353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6" name="Text Box 89">
          <a:extLst>
            <a:ext uri="{FF2B5EF4-FFF2-40B4-BE49-F238E27FC236}">
              <a16:creationId xmlns:a16="http://schemas.microsoft.com/office/drawing/2014/main" xmlns="" id="{96930993-10FC-862B-D668-DD45ED10B769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7" name="Text Box 89">
          <a:extLst>
            <a:ext uri="{FF2B5EF4-FFF2-40B4-BE49-F238E27FC236}">
              <a16:creationId xmlns:a16="http://schemas.microsoft.com/office/drawing/2014/main" xmlns="" id="{F6D32008-A03E-FC44-2BA9-22C7C0FDC86B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8" name="Text Box 89">
          <a:extLst>
            <a:ext uri="{FF2B5EF4-FFF2-40B4-BE49-F238E27FC236}">
              <a16:creationId xmlns:a16="http://schemas.microsoft.com/office/drawing/2014/main" xmlns="" id="{F08C901F-7340-9837-6CCA-F2A96968AA97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19" name="Text Box 89">
          <a:extLst>
            <a:ext uri="{FF2B5EF4-FFF2-40B4-BE49-F238E27FC236}">
              <a16:creationId xmlns:a16="http://schemas.microsoft.com/office/drawing/2014/main" xmlns="" id="{EB7ED6CD-D3B2-B054-4AC2-E3FEE8D57376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20" name="Text Box 89">
          <a:extLst>
            <a:ext uri="{FF2B5EF4-FFF2-40B4-BE49-F238E27FC236}">
              <a16:creationId xmlns:a16="http://schemas.microsoft.com/office/drawing/2014/main" xmlns="" id="{35B36B3D-4E8D-D001-4D4C-0568A817D160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21" name="Text Box 89">
          <a:extLst>
            <a:ext uri="{FF2B5EF4-FFF2-40B4-BE49-F238E27FC236}">
              <a16:creationId xmlns:a16="http://schemas.microsoft.com/office/drawing/2014/main" xmlns="" id="{7F9A0DD4-D408-43B4-6EB8-323D53175245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22" name="Text Box 89">
          <a:extLst>
            <a:ext uri="{FF2B5EF4-FFF2-40B4-BE49-F238E27FC236}">
              <a16:creationId xmlns:a16="http://schemas.microsoft.com/office/drawing/2014/main" xmlns="" id="{7C6888CF-7273-0EED-202B-3AD43391AF71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123" name="Text Box 89">
          <a:extLst>
            <a:ext uri="{FF2B5EF4-FFF2-40B4-BE49-F238E27FC236}">
              <a16:creationId xmlns:a16="http://schemas.microsoft.com/office/drawing/2014/main" xmlns="" id="{A0FF328B-88EC-E949-217F-D4BF97EBEF32}"/>
            </a:ext>
          </a:extLst>
        </xdr:cNvPr>
        <xdr:cNvSpPr txBox="1">
          <a:spLocks noChangeArrowheads="1"/>
        </xdr:cNvSpPr>
      </xdr:nvSpPr>
      <xdr:spPr bwMode="auto">
        <a:xfrm>
          <a:off x="3194051" y="3759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24" name="Text Box 89">
          <a:extLst>
            <a:ext uri="{FF2B5EF4-FFF2-40B4-BE49-F238E27FC236}">
              <a16:creationId xmlns:a16="http://schemas.microsoft.com/office/drawing/2014/main" xmlns="" id="{5BBAD6C4-2BB6-6AAC-94B4-16A6881AE66F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25" name="Text Box 89">
          <a:extLst>
            <a:ext uri="{FF2B5EF4-FFF2-40B4-BE49-F238E27FC236}">
              <a16:creationId xmlns:a16="http://schemas.microsoft.com/office/drawing/2014/main" xmlns="" id="{02872B37-89CD-9532-2373-2AAE628BB7D3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26" name="Text Box 89">
          <a:extLst>
            <a:ext uri="{FF2B5EF4-FFF2-40B4-BE49-F238E27FC236}">
              <a16:creationId xmlns:a16="http://schemas.microsoft.com/office/drawing/2014/main" xmlns="" id="{48633BC1-6CCB-CD7F-DA74-990423107C6A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27" name="Text Box 89">
          <a:extLst>
            <a:ext uri="{FF2B5EF4-FFF2-40B4-BE49-F238E27FC236}">
              <a16:creationId xmlns:a16="http://schemas.microsoft.com/office/drawing/2014/main" xmlns="" id="{F1E0AC1C-CF75-0BF1-8162-D81EDB6E4EC7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28" name="Text Box 89">
          <a:extLst>
            <a:ext uri="{FF2B5EF4-FFF2-40B4-BE49-F238E27FC236}">
              <a16:creationId xmlns:a16="http://schemas.microsoft.com/office/drawing/2014/main" xmlns="" id="{65028EE8-902D-E974-C8ED-E6A4129B73B8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29" name="Text Box 89">
          <a:extLst>
            <a:ext uri="{FF2B5EF4-FFF2-40B4-BE49-F238E27FC236}">
              <a16:creationId xmlns:a16="http://schemas.microsoft.com/office/drawing/2014/main" xmlns="" id="{7F568D58-E5FB-3FF3-A5A0-D24F37E53EC6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0" name="Text Box 89">
          <a:extLst>
            <a:ext uri="{FF2B5EF4-FFF2-40B4-BE49-F238E27FC236}">
              <a16:creationId xmlns:a16="http://schemas.microsoft.com/office/drawing/2014/main" xmlns="" id="{B40089E9-20CD-2099-470E-DE6AFA5535BD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1" name="Text Box 89">
          <a:extLst>
            <a:ext uri="{FF2B5EF4-FFF2-40B4-BE49-F238E27FC236}">
              <a16:creationId xmlns:a16="http://schemas.microsoft.com/office/drawing/2014/main" xmlns="" id="{09CF115D-B94A-AE9C-4A2D-D3E44EA46621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2" name="Text Box 89">
          <a:extLst>
            <a:ext uri="{FF2B5EF4-FFF2-40B4-BE49-F238E27FC236}">
              <a16:creationId xmlns:a16="http://schemas.microsoft.com/office/drawing/2014/main" xmlns="" id="{2DDF194A-4952-DCEC-B85A-999FAA07AD85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3" name="Text Box 89">
          <a:extLst>
            <a:ext uri="{FF2B5EF4-FFF2-40B4-BE49-F238E27FC236}">
              <a16:creationId xmlns:a16="http://schemas.microsoft.com/office/drawing/2014/main" xmlns="" id="{9FA8DDFD-75A1-A3E0-0167-2ADB537649FA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4" name="Text Box 89">
          <a:extLst>
            <a:ext uri="{FF2B5EF4-FFF2-40B4-BE49-F238E27FC236}">
              <a16:creationId xmlns:a16="http://schemas.microsoft.com/office/drawing/2014/main" xmlns="" id="{C9E10024-EBCD-8238-4858-9D0606AFADE0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5" name="Text Box 89">
          <a:extLst>
            <a:ext uri="{FF2B5EF4-FFF2-40B4-BE49-F238E27FC236}">
              <a16:creationId xmlns:a16="http://schemas.microsoft.com/office/drawing/2014/main" xmlns="" id="{551F05EE-43D2-5E93-9460-7A2C70638A9B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6" name="Text Box 89">
          <a:extLst>
            <a:ext uri="{FF2B5EF4-FFF2-40B4-BE49-F238E27FC236}">
              <a16:creationId xmlns:a16="http://schemas.microsoft.com/office/drawing/2014/main" xmlns="" id="{AE8F5054-0245-B4A1-46A9-BFB60219383A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7" name="Text Box 89">
          <a:extLst>
            <a:ext uri="{FF2B5EF4-FFF2-40B4-BE49-F238E27FC236}">
              <a16:creationId xmlns:a16="http://schemas.microsoft.com/office/drawing/2014/main" xmlns="" id="{9B977B2A-7843-AD0F-7557-50A719AF7DB4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8" name="Text Box 89">
          <a:extLst>
            <a:ext uri="{FF2B5EF4-FFF2-40B4-BE49-F238E27FC236}">
              <a16:creationId xmlns:a16="http://schemas.microsoft.com/office/drawing/2014/main" xmlns="" id="{D18A1604-6384-EDC6-B5F8-E30A6E7E6498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39" name="Text Box 89">
          <a:extLst>
            <a:ext uri="{FF2B5EF4-FFF2-40B4-BE49-F238E27FC236}">
              <a16:creationId xmlns:a16="http://schemas.microsoft.com/office/drawing/2014/main" xmlns="" id="{28549CF8-52CD-5944-6D1C-6F3BBCDF5069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0" name="Text Box 89">
          <a:extLst>
            <a:ext uri="{FF2B5EF4-FFF2-40B4-BE49-F238E27FC236}">
              <a16:creationId xmlns:a16="http://schemas.microsoft.com/office/drawing/2014/main" xmlns="" id="{8338D3B6-7ED8-0A8A-C1AE-8F169485E26B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1" name="Text Box 89">
          <a:extLst>
            <a:ext uri="{FF2B5EF4-FFF2-40B4-BE49-F238E27FC236}">
              <a16:creationId xmlns:a16="http://schemas.microsoft.com/office/drawing/2014/main" xmlns="" id="{76971AD3-8525-7146-1B2C-B6AF0E83F8BF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2" name="Text Box 89">
          <a:extLst>
            <a:ext uri="{FF2B5EF4-FFF2-40B4-BE49-F238E27FC236}">
              <a16:creationId xmlns:a16="http://schemas.microsoft.com/office/drawing/2014/main" xmlns="" id="{A8AAC061-184F-049F-A4B9-4EC8859FC3F8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3" name="Text Box 89">
          <a:extLst>
            <a:ext uri="{FF2B5EF4-FFF2-40B4-BE49-F238E27FC236}">
              <a16:creationId xmlns:a16="http://schemas.microsoft.com/office/drawing/2014/main" xmlns="" id="{9C5F6EA0-CA48-DA9F-79CF-B5CC882C7DFC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4" name="Text Box 89">
          <a:extLst>
            <a:ext uri="{FF2B5EF4-FFF2-40B4-BE49-F238E27FC236}">
              <a16:creationId xmlns:a16="http://schemas.microsoft.com/office/drawing/2014/main" xmlns="" id="{DDB68085-BD68-EE48-01C1-BFA891563A12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5" name="Text Box 89">
          <a:extLst>
            <a:ext uri="{FF2B5EF4-FFF2-40B4-BE49-F238E27FC236}">
              <a16:creationId xmlns:a16="http://schemas.microsoft.com/office/drawing/2014/main" xmlns="" id="{7FCFED85-FCA8-8A5C-0055-A28E72D73D9D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6" name="Text Box 89">
          <a:extLst>
            <a:ext uri="{FF2B5EF4-FFF2-40B4-BE49-F238E27FC236}">
              <a16:creationId xmlns:a16="http://schemas.microsoft.com/office/drawing/2014/main" xmlns="" id="{FE406B03-2797-1D97-9BB4-1A1281751F4E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7" name="Text Box 89">
          <a:extLst>
            <a:ext uri="{FF2B5EF4-FFF2-40B4-BE49-F238E27FC236}">
              <a16:creationId xmlns:a16="http://schemas.microsoft.com/office/drawing/2014/main" xmlns="" id="{3C8538E0-B6D6-3879-00EF-4E825438FB32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8" name="Text Box 89">
          <a:extLst>
            <a:ext uri="{FF2B5EF4-FFF2-40B4-BE49-F238E27FC236}">
              <a16:creationId xmlns:a16="http://schemas.microsoft.com/office/drawing/2014/main" xmlns="" id="{621B37D5-567C-66E1-0629-49BE98D3BE67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149" name="Text Box 89">
          <a:extLst>
            <a:ext uri="{FF2B5EF4-FFF2-40B4-BE49-F238E27FC236}">
              <a16:creationId xmlns:a16="http://schemas.microsoft.com/office/drawing/2014/main" xmlns="" id="{D01DB595-9A81-8E5B-DAFB-D889BB3E4E1F}"/>
            </a:ext>
          </a:extLst>
        </xdr:cNvPr>
        <xdr:cNvSpPr txBox="1">
          <a:spLocks noChangeArrowheads="1"/>
        </xdr:cNvSpPr>
      </xdr:nvSpPr>
      <xdr:spPr bwMode="auto">
        <a:xfrm>
          <a:off x="3194051" y="417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0" name="Text Box 89">
          <a:extLst>
            <a:ext uri="{FF2B5EF4-FFF2-40B4-BE49-F238E27FC236}">
              <a16:creationId xmlns:a16="http://schemas.microsoft.com/office/drawing/2014/main" xmlns="" id="{4C9DE318-7E04-8879-1BC5-1B27B8C151ED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1" name="Text Box 89">
          <a:extLst>
            <a:ext uri="{FF2B5EF4-FFF2-40B4-BE49-F238E27FC236}">
              <a16:creationId xmlns:a16="http://schemas.microsoft.com/office/drawing/2014/main" xmlns="" id="{332706C9-AAE9-F7DA-A357-0AA85F56A3DC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2" name="Text Box 89">
          <a:extLst>
            <a:ext uri="{FF2B5EF4-FFF2-40B4-BE49-F238E27FC236}">
              <a16:creationId xmlns:a16="http://schemas.microsoft.com/office/drawing/2014/main" xmlns="" id="{0050C3A0-B95D-093C-983D-5161DC47FCAD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3" name="Text Box 89">
          <a:extLst>
            <a:ext uri="{FF2B5EF4-FFF2-40B4-BE49-F238E27FC236}">
              <a16:creationId xmlns:a16="http://schemas.microsoft.com/office/drawing/2014/main" xmlns="" id="{36ECA87E-E75C-E50F-21D0-6B3EA2911C88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4" name="Text Box 89">
          <a:extLst>
            <a:ext uri="{FF2B5EF4-FFF2-40B4-BE49-F238E27FC236}">
              <a16:creationId xmlns:a16="http://schemas.microsoft.com/office/drawing/2014/main" xmlns="" id="{95235984-7BB6-28A8-6181-9B6DAE328720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5" name="Text Box 89">
          <a:extLst>
            <a:ext uri="{FF2B5EF4-FFF2-40B4-BE49-F238E27FC236}">
              <a16:creationId xmlns:a16="http://schemas.microsoft.com/office/drawing/2014/main" xmlns="" id="{924C986D-1BE7-8FCD-0D69-008EBFB2D47D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6" name="Text Box 89">
          <a:extLst>
            <a:ext uri="{FF2B5EF4-FFF2-40B4-BE49-F238E27FC236}">
              <a16:creationId xmlns:a16="http://schemas.microsoft.com/office/drawing/2014/main" xmlns="" id="{D74E4BC5-B086-ECAF-9826-614E1CD83C80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7" name="Text Box 89">
          <a:extLst>
            <a:ext uri="{FF2B5EF4-FFF2-40B4-BE49-F238E27FC236}">
              <a16:creationId xmlns:a16="http://schemas.microsoft.com/office/drawing/2014/main" xmlns="" id="{7C04C742-243E-1757-4AE8-D2F0E90F5AFD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8" name="Text Box 89">
          <a:extLst>
            <a:ext uri="{FF2B5EF4-FFF2-40B4-BE49-F238E27FC236}">
              <a16:creationId xmlns:a16="http://schemas.microsoft.com/office/drawing/2014/main" xmlns="" id="{6C74472F-1151-D30C-60D8-7CB55C5662E3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59" name="Text Box 89">
          <a:extLst>
            <a:ext uri="{FF2B5EF4-FFF2-40B4-BE49-F238E27FC236}">
              <a16:creationId xmlns:a16="http://schemas.microsoft.com/office/drawing/2014/main" xmlns="" id="{9817A675-1157-ECD4-42A1-086DB4C7EF95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0" name="Text Box 89">
          <a:extLst>
            <a:ext uri="{FF2B5EF4-FFF2-40B4-BE49-F238E27FC236}">
              <a16:creationId xmlns:a16="http://schemas.microsoft.com/office/drawing/2014/main" xmlns="" id="{C21C84C9-FCF1-AD9F-AB61-594D18F2A990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1" name="Text Box 89">
          <a:extLst>
            <a:ext uri="{FF2B5EF4-FFF2-40B4-BE49-F238E27FC236}">
              <a16:creationId xmlns:a16="http://schemas.microsoft.com/office/drawing/2014/main" xmlns="" id="{28A4D824-20B4-6498-512F-1D88EFA3C991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2" name="Text Box 89">
          <a:extLst>
            <a:ext uri="{FF2B5EF4-FFF2-40B4-BE49-F238E27FC236}">
              <a16:creationId xmlns:a16="http://schemas.microsoft.com/office/drawing/2014/main" xmlns="" id="{6C0A02B3-5A80-6147-8CFB-199EC3DF932C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3" name="Text Box 89">
          <a:extLst>
            <a:ext uri="{FF2B5EF4-FFF2-40B4-BE49-F238E27FC236}">
              <a16:creationId xmlns:a16="http://schemas.microsoft.com/office/drawing/2014/main" xmlns="" id="{ABBE005F-C5CB-F5B2-6B2C-A6129DB96A82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4" name="Text Box 89">
          <a:extLst>
            <a:ext uri="{FF2B5EF4-FFF2-40B4-BE49-F238E27FC236}">
              <a16:creationId xmlns:a16="http://schemas.microsoft.com/office/drawing/2014/main" xmlns="" id="{E1131EC3-D179-65A7-033C-E6404AB3FF99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5" name="Text Box 89">
          <a:extLst>
            <a:ext uri="{FF2B5EF4-FFF2-40B4-BE49-F238E27FC236}">
              <a16:creationId xmlns:a16="http://schemas.microsoft.com/office/drawing/2014/main" xmlns="" id="{236CC8C2-8BAF-789E-345E-5E93F759C615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6" name="Text Box 89">
          <a:extLst>
            <a:ext uri="{FF2B5EF4-FFF2-40B4-BE49-F238E27FC236}">
              <a16:creationId xmlns:a16="http://schemas.microsoft.com/office/drawing/2014/main" xmlns="" id="{68A823DD-A66D-4DD7-BF9C-7D00A19ACE05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7" name="Text Box 89">
          <a:extLst>
            <a:ext uri="{FF2B5EF4-FFF2-40B4-BE49-F238E27FC236}">
              <a16:creationId xmlns:a16="http://schemas.microsoft.com/office/drawing/2014/main" xmlns="" id="{B7D8F6E3-99FB-27D6-D055-BF69EDD2B322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8" name="Text Box 89">
          <a:extLst>
            <a:ext uri="{FF2B5EF4-FFF2-40B4-BE49-F238E27FC236}">
              <a16:creationId xmlns:a16="http://schemas.microsoft.com/office/drawing/2014/main" xmlns="" id="{2A098EEF-B362-46FC-7DB6-829E5A60B47F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69" name="Text Box 89">
          <a:extLst>
            <a:ext uri="{FF2B5EF4-FFF2-40B4-BE49-F238E27FC236}">
              <a16:creationId xmlns:a16="http://schemas.microsoft.com/office/drawing/2014/main" xmlns="" id="{B382DF42-DC57-0A1D-5DA0-5C9896AB356C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0" name="Text Box 89">
          <a:extLst>
            <a:ext uri="{FF2B5EF4-FFF2-40B4-BE49-F238E27FC236}">
              <a16:creationId xmlns:a16="http://schemas.microsoft.com/office/drawing/2014/main" xmlns="" id="{E2BC1B7D-0B1D-3792-6B90-940D593B7749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1" name="Text Box 89">
          <a:extLst>
            <a:ext uri="{FF2B5EF4-FFF2-40B4-BE49-F238E27FC236}">
              <a16:creationId xmlns:a16="http://schemas.microsoft.com/office/drawing/2014/main" xmlns="" id="{0E747561-8C63-85CA-C664-6EDA9A1221C5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2" name="Text Box 89">
          <a:extLst>
            <a:ext uri="{FF2B5EF4-FFF2-40B4-BE49-F238E27FC236}">
              <a16:creationId xmlns:a16="http://schemas.microsoft.com/office/drawing/2014/main" xmlns="" id="{C905E6EA-A2CB-677D-671B-49CDF77A45EA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3" name="Text Box 89">
          <a:extLst>
            <a:ext uri="{FF2B5EF4-FFF2-40B4-BE49-F238E27FC236}">
              <a16:creationId xmlns:a16="http://schemas.microsoft.com/office/drawing/2014/main" xmlns="" id="{DADF11F9-4AFA-9B7C-42E3-A102046D7E80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4" name="Text Box 89">
          <a:extLst>
            <a:ext uri="{FF2B5EF4-FFF2-40B4-BE49-F238E27FC236}">
              <a16:creationId xmlns:a16="http://schemas.microsoft.com/office/drawing/2014/main" xmlns="" id="{AA09A41C-BE1B-3B6D-86E4-96EE0801AB61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5" name="Text Box 89">
          <a:extLst>
            <a:ext uri="{FF2B5EF4-FFF2-40B4-BE49-F238E27FC236}">
              <a16:creationId xmlns:a16="http://schemas.microsoft.com/office/drawing/2014/main" xmlns="" id="{335A2691-5037-C3CA-4B72-022939A25882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6" name="Text Box 89">
          <a:extLst>
            <a:ext uri="{FF2B5EF4-FFF2-40B4-BE49-F238E27FC236}">
              <a16:creationId xmlns:a16="http://schemas.microsoft.com/office/drawing/2014/main" xmlns="" id="{75665C87-B71C-C926-37CE-FDA4E2E72B9A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7" name="Text Box 89">
          <a:extLst>
            <a:ext uri="{FF2B5EF4-FFF2-40B4-BE49-F238E27FC236}">
              <a16:creationId xmlns:a16="http://schemas.microsoft.com/office/drawing/2014/main" xmlns="" id="{4A0F4585-D414-42C0-06CA-07CECAAE30C4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8" name="Text Box 89">
          <a:extLst>
            <a:ext uri="{FF2B5EF4-FFF2-40B4-BE49-F238E27FC236}">
              <a16:creationId xmlns:a16="http://schemas.microsoft.com/office/drawing/2014/main" xmlns="" id="{F504EB33-743D-2779-0993-4624B4157DA2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79" name="Text Box 89">
          <a:extLst>
            <a:ext uri="{FF2B5EF4-FFF2-40B4-BE49-F238E27FC236}">
              <a16:creationId xmlns:a16="http://schemas.microsoft.com/office/drawing/2014/main" xmlns="" id="{A29FE09C-4E17-4C06-9157-81F48C4D3FC4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80" name="Text Box 89">
          <a:extLst>
            <a:ext uri="{FF2B5EF4-FFF2-40B4-BE49-F238E27FC236}">
              <a16:creationId xmlns:a16="http://schemas.microsoft.com/office/drawing/2014/main" xmlns="" id="{C3128798-57D1-D5B3-DC78-9E519B2EE2D0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81" name="Text Box 89">
          <a:extLst>
            <a:ext uri="{FF2B5EF4-FFF2-40B4-BE49-F238E27FC236}">
              <a16:creationId xmlns:a16="http://schemas.microsoft.com/office/drawing/2014/main" xmlns="" id="{DD290022-2D75-173F-5E21-0D952EEF2EF9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82" name="Text Box 89">
          <a:extLst>
            <a:ext uri="{FF2B5EF4-FFF2-40B4-BE49-F238E27FC236}">
              <a16:creationId xmlns:a16="http://schemas.microsoft.com/office/drawing/2014/main" xmlns="" id="{4A6E4DE3-75DC-28A4-5943-70F3EC839200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83" name="Text Box 89">
          <a:extLst>
            <a:ext uri="{FF2B5EF4-FFF2-40B4-BE49-F238E27FC236}">
              <a16:creationId xmlns:a16="http://schemas.microsoft.com/office/drawing/2014/main" xmlns="" id="{728850EB-02B9-730D-E8FF-FACFA98F1437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184" name="Text Box 89">
          <a:extLst>
            <a:ext uri="{FF2B5EF4-FFF2-40B4-BE49-F238E27FC236}">
              <a16:creationId xmlns:a16="http://schemas.microsoft.com/office/drawing/2014/main" xmlns="" id="{7607E590-DBFC-9421-F1C5-217C343EF585}"/>
            </a:ext>
          </a:extLst>
        </xdr:cNvPr>
        <xdr:cNvSpPr txBox="1">
          <a:spLocks noChangeArrowheads="1"/>
        </xdr:cNvSpPr>
      </xdr:nvSpPr>
      <xdr:spPr bwMode="auto">
        <a:xfrm>
          <a:off x="3194051" y="4597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85" name="Text Box 89">
          <a:extLst>
            <a:ext uri="{FF2B5EF4-FFF2-40B4-BE49-F238E27FC236}">
              <a16:creationId xmlns:a16="http://schemas.microsoft.com/office/drawing/2014/main" xmlns="" id="{78D92F51-C566-4674-BC93-AA9815820E45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86" name="Text Box 89">
          <a:extLst>
            <a:ext uri="{FF2B5EF4-FFF2-40B4-BE49-F238E27FC236}">
              <a16:creationId xmlns:a16="http://schemas.microsoft.com/office/drawing/2014/main" xmlns="" id="{543E5B00-52EE-6BD6-4D7A-5A4C093CC1D8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87" name="Text Box 89">
          <a:extLst>
            <a:ext uri="{FF2B5EF4-FFF2-40B4-BE49-F238E27FC236}">
              <a16:creationId xmlns:a16="http://schemas.microsoft.com/office/drawing/2014/main" xmlns="" id="{29E910A7-AE5C-36B7-B6ED-BF98ED7ED151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88" name="Text Box 89">
          <a:extLst>
            <a:ext uri="{FF2B5EF4-FFF2-40B4-BE49-F238E27FC236}">
              <a16:creationId xmlns:a16="http://schemas.microsoft.com/office/drawing/2014/main" xmlns="" id="{8A7439F0-A9E8-94B4-C0EB-5FC8F1CF261E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89" name="Text Box 89">
          <a:extLst>
            <a:ext uri="{FF2B5EF4-FFF2-40B4-BE49-F238E27FC236}">
              <a16:creationId xmlns:a16="http://schemas.microsoft.com/office/drawing/2014/main" xmlns="" id="{69D67B95-CC0D-E816-D6FD-6AEBD1A479DB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0" name="Text Box 89">
          <a:extLst>
            <a:ext uri="{FF2B5EF4-FFF2-40B4-BE49-F238E27FC236}">
              <a16:creationId xmlns:a16="http://schemas.microsoft.com/office/drawing/2014/main" xmlns="" id="{022832C7-93C8-CA3C-6399-BB9215C55EB0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1" name="Text Box 89">
          <a:extLst>
            <a:ext uri="{FF2B5EF4-FFF2-40B4-BE49-F238E27FC236}">
              <a16:creationId xmlns:a16="http://schemas.microsoft.com/office/drawing/2014/main" xmlns="" id="{E60B1E04-6BD1-A001-9300-1A53266D8D24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2" name="Text Box 89">
          <a:extLst>
            <a:ext uri="{FF2B5EF4-FFF2-40B4-BE49-F238E27FC236}">
              <a16:creationId xmlns:a16="http://schemas.microsoft.com/office/drawing/2014/main" xmlns="" id="{CA7C1EA6-1EDC-CB25-BA94-F80D3572CF64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3" name="Text Box 89">
          <a:extLst>
            <a:ext uri="{FF2B5EF4-FFF2-40B4-BE49-F238E27FC236}">
              <a16:creationId xmlns:a16="http://schemas.microsoft.com/office/drawing/2014/main" xmlns="" id="{969D6DB0-2819-8B50-78CD-F83A1E49E283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4" name="Text Box 89">
          <a:extLst>
            <a:ext uri="{FF2B5EF4-FFF2-40B4-BE49-F238E27FC236}">
              <a16:creationId xmlns:a16="http://schemas.microsoft.com/office/drawing/2014/main" xmlns="" id="{615BC745-A4E5-D42D-B9F1-4B059E8EBA0E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5" name="Text Box 89">
          <a:extLst>
            <a:ext uri="{FF2B5EF4-FFF2-40B4-BE49-F238E27FC236}">
              <a16:creationId xmlns:a16="http://schemas.microsoft.com/office/drawing/2014/main" xmlns="" id="{534BF0E9-7C2C-D5D6-B4C1-9C0A27819578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6" name="Text Box 89">
          <a:extLst>
            <a:ext uri="{FF2B5EF4-FFF2-40B4-BE49-F238E27FC236}">
              <a16:creationId xmlns:a16="http://schemas.microsoft.com/office/drawing/2014/main" xmlns="" id="{5638CA20-4418-E59F-10BC-DFD018CB326E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7" name="Text Box 89">
          <a:extLst>
            <a:ext uri="{FF2B5EF4-FFF2-40B4-BE49-F238E27FC236}">
              <a16:creationId xmlns:a16="http://schemas.microsoft.com/office/drawing/2014/main" xmlns="" id="{74974ACB-F5E2-D76F-1BF5-046304E7377B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8" name="Text Box 89">
          <a:extLst>
            <a:ext uri="{FF2B5EF4-FFF2-40B4-BE49-F238E27FC236}">
              <a16:creationId xmlns:a16="http://schemas.microsoft.com/office/drawing/2014/main" xmlns="" id="{50E38DBB-FCE0-8FDF-085B-7CC2FBA989D7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199" name="Text Box 89">
          <a:extLst>
            <a:ext uri="{FF2B5EF4-FFF2-40B4-BE49-F238E27FC236}">
              <a16:creationId xmlns:a16="http://schemas.microsoft.com/office/drawing/2014/main" xmlns="" id="{C654C566-406A-A8DA-AE28-0C3302083406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0" name="Text Box 89">
          <a:extLst>
            <a:ext uri="{FF2B5EF4-FFF2-40B4-BE49-F238E27FC236}">
              <a16:creationId xmlns:a16="http://schemas.microsoft.com/office/drawing/2014/main" xmlns="" id="{0E9BDA1B-F0DE-A373-82CB-6B9690207DEF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1" name="Text Box 89">
          <a:extLst>
            <a:ext uri="{FF2B5EF4-FFF2-40B4-BE49-F238E27FC236}">
              <a16:creationId xmlns:a16="http://schemas.microsoft.com/office/drawing/2014/main" xmlns="" id="{EB5F0AE0-681C-14D3-1EA6-461B00C31029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2" name="Text Box 89">
          <a:extLst>
            <a:ext uri="{FF2B5EF4-FFF2-40B4-BE49-F238E27FC236}">
              <a16:creationId xmlns:a16="http://schemas.microsoft.com/office/drawing/2014/main" xmlns="" id="{73FAC6B0-D56F-7907-DE35-5184184D46CD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3" name="Text Box 89">
          <a:extLst>
            <a:ext uri="{FF2B5EF4-FFF2-40B4-BE49-F238E27FC236}">
              <a16:creationId xmlns:a16="http://schemas.microsoft.com/office/drawing/2014/main" xmlns="" id="{7EA59F33-7592-3D48-E58D-FF3D15595845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4" name="Text Box 89">
          <a:extLst>
            <a:ext uri="{FF2B5EF4-FFF2-40B4-BE49-F238E27FC236}">
              <a16:creationId xmlns:a16="http://schemas.microsoft.com/office/drawing/2014/main" xmlns="" id="{D26011B4-2DB3-B8EF-A88D-0ED661171AE8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5" name="Text Box 89">
          <a:extLst>
            <a:ext uri="{FF2B5EF4-FFF2-40B4-BE49-F238E27FC236}">
              <a16:creationId xmlns:a16="http://schemas.microsoft.com/office/drawing/2014/main" xmlns="" id="{E24D5475-FB70-B225-EFCB-1083E7B3FB10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6" name="Text Box 89">
          <a:extLst>
            <a:ext uri="{FF2B5EF4-FFF2-40B4-BE49-F238E27FC236}">
              <a16:creationId xmlns:a16="http://schemas.microsoft.com/office/drawing/2014/main" xmlns="" id="{D85772A1-9353-7E14-8335-9D5B883A94B1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7" name="Text Box 89">
          <a:extLst>
            <a:ext uri="{FF2B5EF4-FFF2-40B4-BE49-F238E27FC236}">
              <a16:creationId xmlns:a16="http://schemas.microsoft.com/office/drawing/2014/main" xmlns="" id="{9C7F63F2-2C59-2E88-50B4-63A7F52F0C1C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8" name="Text Box 89">
          <a:extLst>
            <a:ext uri="{FF2B5EF4-FFF2-40B4-BE49-F238E27FC236}">
              <a16:creationId xmlns:a16="http://schemas.microsoft.com/office/drawing/2014/main" xmlns="" id="{944924B5-9CE7-0104-5970-E6F3E888E841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09" name="Text Box 89">
          <a:extLst>
            <a:ext uri="{FF2B5EF4-FFF2-40B4-BE49-F238E27FC236}">
              <a16:creationId xmlns:a16="http://schemas.microsoft.com/office/drawing/2014/main" xmlns="" id="{AC7F5275-2EC1-DFAC-9C28-09717343BEA4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0" name="Text Box 89">
          <a:extLst>
            <a:ext uri="{FF2B5EF4-FFF2-40B4-BE49-F238E27FC236}">
              <a16:creationId xmlns:a16="http://schemas.microsoft.com/office/drawing/2014/main" xmlns="" id="{0C5308E0-EB80-D181-089D-0905F6A4E954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1" name="Text Box 89">
          <a:extLst>
            <a:ext uri="{FF2B5EF4-FFF2-40B4-BE49-F238E27FC236}">
              <a16:creationId xmlns:a16="http://schemas.microsoft.com/office/drawing/2014/main" xmlns="" id="{D9FBBFA1-FF14-D518-8F8E-857A880EFBA4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2" name="Text Box 89">
          <a:extLst>
            <a:ext uri="{FF2B5EF4-FFF2-40B4-BE49-F238E27FC236}">
              <a16:creationId xmlns:a16="http://schemas.microsoft.com/office/drawing/2014/main" xmlns="" id="{6406982B-3B6F-B625-7FA7-CE614D4F2371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3" name="Text Box 89">
          <a:extLst>
            <a:ext uri="{FF2B5EF4-FFF2-40B4-BE49-F238E27FC236}">
              <a16:creationId xmlns:a16="http://schemas.microsoft.com/office/drawing/2014/main" xmlns="" id="{970F7656-FAD7-459F-C50F-5BB9C672D6DD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4" name="Text Box 89">
          <a:extLst>
            <a:ext uri="{FF2B5EF4-FFF2-40B4-BE49-F238E27FC236}">
              <a16:creationId xmlns:a16="http://schemas.microsoft.com/office/drawing/2014/main" xmlns="" id="{932731DC-7288-966F-CB20-F45D06E239CC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5" name="Text Box 89">
          <a:extLst>
            <a:ext uri="{FF2B5EF4-FFF2-40B4-BE49-F238E27FC236}">
              <a16:creationId xmlns:a16="http://schemas.microsoft.com/office/drawing/2014/main" xmlns="" id="{70004FC5-816F-A66F-97E7-9CB358DB58D6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6" name="Text Box 89">
          <a:extLst>
            <a:ext uri="{FF2B5EF4-FFF2-40B4-BE49-F238E27FC236}">
              <a16:creationId xmlns:a16="http://schemas.microsoft.com/office/drawing/2014/main" xmlns="" id="{3722D218-B837-9302-C445-980CC12790E5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7" name="Text Box 89">
          <a:extLst>
            <a:ext uri="{FF2B5EF4-FFF2-40B4-BE49-F238E27FC236}">
              <a16:creationId xmlns:a16="http://schemas.microsoft.com/office/drawing/2014/main" xmlns="" id="{16517DA7-FEC8-2E7A-9E59-0A1BCBD06DC2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8" name="Text Box 89">
          <a:extLst>
            <a:ext uri="{FF2B5EF4-FFF2-40B4-BE49-F238E27FC236}">
              <a16:creationId xmlns:a16="http://schemas.microsoft.com/office/drawing/2014/main" xmlns="" id="{24E156E8-97B6-0A90-F710-CA7CBAD553B8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19" name="Text Box 89">
          <a:extLst>
            <a:ext uri="{FF2B5EF4-FFF2-40B4-BE49-F238E27FC236}">
              <a16:creationId xmlns:a16="http://schemas.microsoft.com/office/drawing/2014/main" xmlns="" id="{B53CED67-7F03-D642-6ECA-C1D3111256AB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0" name="Text Box 89">
          <a:extLst>
            <a:ext uri="{FF2B5EF4-FFF2-40B4-BE49-F238E27FC236}">
              <a16:creationId xmlns:a16="http://schemas.microsoft.com/office/drawing/2014/main" xmlns="" id="{BD47AFA8-D009-7788-F230-3431C7CBA70F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1" name="Text Box 89">
          <a:extLst>
            <a:ext uri="{FF2B5EF4-FFF2-40B4-BE49-F238E27FC236}">
              <a16:creationId xmlns:a16="http://schemas.microsoft.com/office/drawing/2014/main" xmlns="" id="{D262180E-DC51-65D1-D5D9-06AB551A2D53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2" name="Text Box 89">
          <a:extLst>
            <a:ext uri="{FF2B5EF4-FFF2-40B4-BE49-F238E27FC236}">
              <a16:creationId xmlns:a16="http://schemas.microsoft.com/office/drawing/2014/main" xmlns="" id="{840CF9BF-5D5F-006A-53EB-1CE032FD20A3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3" name="Text Box 89">
          <a:extLst>
            <a:ext uri="{FF2B5EF4-FFF2-40B4-BE49-F238E27FC236}">
              <a16:creationId xmlns:a16="http://schemas.microsoft.com/office/drawing/2014/main" xmlns="" id="{6D4D06D7-B4A5-A0B4-8256-1C785A0B7FA9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4" name="Text Box 89">
          <a:extLst>
            <a:ext uri="{FF2B5EF4-FFF2-40B4-BE49-F238E27FC236}">
              <a16:creationId xmlns:a16="http://schemas.microsoft.com/office/drawing/2014/main" xmlns="" id="{CBCFB8F5-8690-64C3-14BB-852C97D92FDA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5" name="Text Box 89">
          <a:extLst>
            <a:ext uri="{FF2B5EF4-FFF2-40B4-BE49-F238E27FC236}">
              <a16:creationId xmlns:a16="http://schemas.microsoft.com/office/drawing/2014/main" xmlns="" id="{C9BF0712-B278-14A7-9B75-5FEB289465CA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6" name="Text Box 89">
          <a:extLst>
            <a:ext uri="{FF2B5EF4-FFF2-40B4-BE49-F238E27FC236}">
              <a16:creationId xmlns:a16="http://schemas.microsoft.com/office/drawing/2014/main" xmlns="" id="{6581F481-1F50-C8C2-0140-11100C3FC1B7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7" name="Text Box 89">
          <a:extLst>
            <a:ext uri="{FF2B5EF4-FFF2-40B4-BE49-F238E27FC236}">
              <a16:creationId xmlns:a16="http://schemas.microsoft.com/office/drawing/2014/main" xmlns="" id="{0FABC69C-FB90-8084-B42D-F175D07E7470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28" name="Text Box 89">
          <a:extLst>
            <a:ext uri="{FF2B5EF4-FFF2-40B4-BE49-F238E27FC236}">
              <a16:creationId xmlns:a16="http://schemas.microsoft.com/office/drawing/2014/main" xmlns="" id="{0F38C568-B948-EB8E-6844-06714C7728D1}"/>
            </a:ext>
          </a:extLst>
        </xdr:cNvPr>
        <xdr:cNvSpPr txBox="1">
          <a:spLocks noChangeArrowheads="1"/>
        </xdr:cNvSpPr>
      </xdr:nvSpPr>
      <xdr:spPr bwMode="auto">
        <a:xfrm>
          <a:off x="3194051" y="501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229" name="Text Box 89">
          <a:extLst>
            <a:ext uri="{FF2B5EF4-FFF2-40B4-BE49-F238E27FC236}">
              <a16:creationId xmlns:a16="http://schemas.microsoft.com/office/drawing/2014/main" xmlns="" id="{5BDD1B94-6161-EDFF-9715-63EFA25ACEA4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230" name="Text Box 89">
          <a:extLst>
            <a:ext uri="{FF2B5EF4-FFF2-40B4-BE49-F238E27FC236}">
              <a16:creationId xmlns:a16="http://schemas.microsoft.com/office/drawing/2014/main" xmlns="" id="{673521F6-AD5A-9C07-1494-BDF9C7C701B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233" name="Text Box 89">
          <a:extLst>
            <a:ext uri="{FF2B5EF4-FFF2-40B4-BE49-F238E27FC236}">
              <a16:creationId xmlns:a16="http://schemas.microsoft.com/office/drawing/2014/main" xmlns="" id="{21A4CCF5-1A09-694F-24EA-1DC28A72BCE3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234" name="Text Box 89">
          <a:extLst>
            <a:ext uri="{FF2B5EF4-FFF2-40B4-BE49-F238E27FC236}">
              <a16:creationId xmlns:a16="http://schemas.microsoft.com/office/drawing/2014/main" xmlns="" id="{4F4DE02B-3140-31D0-B8A4-8C9F61FA5FB2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235" name="Text Box 89">
          <a:extLst>
            <a:ext uri="{FF2B5EF4-FFF2-40B4-BE49-F238E27FC236}">
              <a16:creationId xmlns:a16="http://schemas.microsoft.com/office/drawing/2014/main" xmlns="" id="{4DE40551-B1CA-0BB9-0006-3662E3ED381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236" name="Text Box 89">
          <a:extLst>
            <a:ext uri="{FF2B5EF4-FFF2-40B4-BE49-F238E27FC236}">
              <a16:creationId xmlns:a16="http://schemas.microsoft.com/office/drawing/2014/main" xmlns="" id="{AEE87E29-3901-4A3B-03FB-89A0A33EC126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237" name="Text Box 89">
          <a:extLst>
            <a:ext uri="{FF2B5EF4-FFF2-40B4-BE49-F238E27FC236}">
              <a16:creationId xmlns:a16="http://schemas.microsoft.com/office/drawing/2014/main" xmlns="" id="{1E000F8E-8A7F-5221-A265-77FDA10B1596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238" name="Text Box 89">
          <a:extLst>
            <a:ext uri="{FF2B5EF4-FFF2-40B4-BE49-F238E27FC236}">
              <a16:creationId xmlns:a16="http://schemas.microsoft.com/office/drawing/2014/main" xmlns="" id="{7E8EC887-CF50-6225-BA17-71CFE573B9C3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39" name="Text Box 89">
          <a:extLst>
            <a:ext uri="{FF2B5EF4-FFF2-40B4-BE49-F238E27FC236}">
              <a16:creationId xmlns:a16="http://schemas.microsoft.com/office/drawing/2014/main" xmlns="" id="{D892782B-6609-B8A0-80E4-FC091617935B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40" name="Text Box 89">
          <a:extLst>
            <a:ext uri="{FF2B5EF4-FFF2-40B4-BE49-F238E27FC236}">
              <a16:creationId xmlns:a16="http://schemas.microsoft.com/office/drawing/2014/main" xmlns="" id="{36825035-2D1F-B8A4-C036-EBE4DD72BFD3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241" name="Text Box 89">
          <a:extLst>
            <a:ext uri="{FF2B5EF4-FFF2-40B4-BE49-F238E27FC236}">
              <a16:creationId xmlns:a16="http://schemas.microsoft.com/office/drawing/2014/main" xmlns="" id="{3873BEF8-66B2-612F-D723-8151E9A859E3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242" name="Text Box 89">
          <a:extLst>
            <a:ext uri="{FF2B5EF4-FFF2-40B4-BE49-F238E27FC236}">
              <a16:creationId xmlns:a16="http://schemas.microsoft.com/office/drawing/2014/main" xmlns="" id="{93C8E434-B220-EA35-72FF-3216C8016D7C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243" name="Text Box 89">
          <a:extLst>
            <a:ext uri="{FF2B5EF4-FFF2-40B4-BE49-F238E27FC236}">
              <a16:creationId xmlns:a16="http://schemas.microsoft.com/office/drawing/2014/main" xmlns="" id="{058FC7DB-B1AA-9EE9-611F-ABCEA5A32728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244" name="Text Box 89">
          <a:extLst>
            <a:ext uri="{FF2B5EF4-FFF2-40B4-BE49-F238E27FC236}">
              <a16:creationId xmlns:a16="http://schemas.microsoft.com/office/drawing/2014/main" xmlns="" id="{F6C84970-F587-FF43-16AA-5AF9F6DA7CD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247" name="Text Box 89">
          <a:extLst>
            <a:ext uri="{FF2B5EF4-FFF2-40B4-BE49-F238E27FC236}">
              <a16:creationId xmlns:a16="http://schemas.microsoft.com/office/drawing/2014/main" xmlns="" id="{14797953-0775-B20B-9E36-8CF22366718B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3175</xdr:rowOff>
    </xdr:from>
    <xdr:to>
      <xdr:col>7</xdr:col>
      <xdr:colOff>6351</xdr:colOff>
      <xdr:row>24</xdr:row>
      <xdr:rowOff>3175</xdr:rowOff>
    </xdr:to>
    <xdr:sp macro="" textlink="">
      <xdr:nvSpPr>
        <xdr:cNvPr id="248" name="Text Box 89">
          <a:extLst>
            <a:ext uri="{FF2B5EF4-FFF2-40B4-BE49-F238E27FC236}">
              <a16:creationId xmlns:a16="http://schemas.microsoft.com/office/drawing/2014/main" xmlns="" id="{6A549323-E021-19CB-C7F8-3A48824FF962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249" name="Text Box 89">
          <a:extLst>
            <a:ext uri="{FF2B5EF4-FFF2-40B4-BE49-F238E27FC236}">
              <a16:creationId xmlns:a16="http://schemas.microsoft.com/office/drawing/2014/main" xmlns="" id="{E3011F45-F2B7-C393-451D-6890F631CAF8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422820</xdr:rowOff>
    </xdr:from>
    <xdr:to>
      <xdr:col>7</xdr:col>
      <xdr:colOff>6351</xdr:colOff>
      <xdr:row>23</xdr:row>
      <xdr:rowOff>422820</xdr:rowOff>
    </xdr:to>
    <xdr:sp macro="" textlink="">
      <xdr:nvSpPr>
        <xdr:cNvPr id="250" name="Text Box 89">
          <a:extLst>
            <a:ext uri="{FF2B5EF4-FFF2-40B4-BE49-F238E27FC236}">
              <a16:creationId xmlns:a16="http://schemas.microsoft.com/office/drawing/2014/main" xmlns="" id="{522C4769-DD15-4245-3A75-5531D24D651D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251" name="Text Box 89">
          <a:extLst>
            <a:ext uri="{FF2B5EF4-FFF2-40B4-BE49-F238E27FC236}">
              <a16:creationId xmlns:a16="http://schemas.microsoft.com/office/drawing/2014/main" xmlns="" id="{AA9C75C0-5114-728D-C8C6-23361072167F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86723</xdr:rowOff>
    </xdr:from>
    <xdr:to>
      <xdr:col>7</xdr:col>
      <xdr:colOff>6351</xdr:colOff>
      <xdr:row>24</xdr:row>
      <xdr:rowOff>86723</xdr:rowOff>
    </xdr:to>
    <xdr:sp macro="" textlink="">
      <xdr:nvSpPr>
        <xdr:cNvPr id="252" name="Text Box 89">
          <a:extLst>
            <a:ext uri="{FF2B5EF4-FFF2-40B4-BE49-F238E27FC236}">
              <a16:creationId xmlns:a16="http://schemas.microsoft.com/office/drawing/2014/main" xmlns="" id="{C32F5A82-0FBD-44C8-B88C-324D0A699E69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53" name="Text Box 89">
          <a:extLst>
            <a:ext uri="{FF2B5EF4-FFF2-40B4-BE49-F238E27FC236}">
              <a16:creationId xmlns:a16="http://schemas.microsoft.com/office/drawing/2014/main" xmlns="" id="{4E310FE4-0698-8DDB-B42A-AE08F3DC5FB6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84818</xdr:rowOff>
    </xdr:from>
    <xdr:to>
      <xdr:col>7</xdr:col>
      <xdr:colOff>6351</xdr:colOff>
      <xdr:row>25</xdr:row>
      <xdr:rowOff>84818</xdr:rowOff>
    </xdr:to>
    <xdr:sp macro="" textlink="">
      <xdr:nvSpPr>
        <xdr:cNvPr id="254" name="Text Box 89">
          <a:extLst>
            <a:ext uri="{FF2B5EF4-FFF2-40B4-BE49-F238E27FC236}">
              <a16:creationId xmlns:a16="http://schemas.microsoft.com/office/drawing/2014/main" xmlns="" id="{171F6DB5-085C-554D-F4E0-63CF8551B44A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255" name="Text Box 89">
          <a:extLst>
            <a:ext uri="{FF2B5EF4-FFF2-40B4-BE49-F238E27FC236}">
              <a16:creationId xmlns:a16="http://schemas.microsoft.com/office/drawing/2014/main" xmlns="" id="{1EE6BB9B-30E5-82B0-8694-772A471CA9C2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82097</xdr:rowOff>
    </xdr:from>
    <xdr:to>
      <xdr:col>7</xdr:col>
      <xdr:colOff>6351</xdr:colOff>
      <xdr:row>26</xdr:row>
      <xdr:rowOff>82097</xdr:rowOff>
    </xdr:to>
    <xdr:sp macro="" textlink="">
      <xdr:nvSpPr>
        <xdr:cNvPr id="256" name="Text Box 89">
          <a:extLst>
            <a:ext uri="{FF2B5EF4-FFF2-40B4-BE49-F238E27FC236}">
              <a16:creationId xmlns:a16="http://schemas.microsoft.com/office/drawing/2014/main" xmlns="" id="{7957A04F-9A4D-97F9-F8B2-1A4A292FBE05}"/>
            </a:ext>
          </a:extLst>
        </xdr:cNvPr>
        <xdr:cNvSpPr txBox="1">
          <a:spLocks noChangeArrowheads="1"/>
        </xdr:cNvSpPr>
      </xdr:nvSpPr>
      <xdr:spPr bwMode="auto">
        <a:xfrm>
          <a:off x="3194051" y="292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27</xdr:col>
      <xdr:colOff>1479188</xdr:colOff>
      <xdr:row>31</xdr:row>
      <xdr:rowOff>226413</xdr:rowOff>
    </xdr:from>
    <xdr:to>
      <xdr:col>27</xdr:col>
      <xdr:colOff>1479188</xdr:colOff>
      <xdr:row>31</xdr:row>
      <xdr:rowOff>226413</xdr:rowOff>
    </xdr:to>
    <xdr:sp macro="" textlink="">
      <xdr:nvSpPr>
        <xdr:cNvPr id="257" name="Text Box 89">
          <a:extLst>
            <a:ext uri="{FF2B5EF4-FFF2-40B4-BE49-F238E27FC236}">
              <a16:creationId xmlns:a16="http://schemas.microsoft.com/office/drawing/2014/main" xmlns="" id="{7A9A22D3-B64A-CB9C-818F-840B37486847}"/>
            </a:ext>
          </a:extLst>
        </xdr:cNvPr>
        <xdr:cNvSpPr txBox="1">
          <a:spLocks noChangeArrowheads="1"/>
        </xdr:cNvSpPr>
      </xdr:nvSpPr>
      <xdr:spPr bwMode="auto">
        <a:xfrm>
          <a:off x="2873376" y="516036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12</xdr:col>
      <xdr:colOff>67734</xdr:colOff>
      <xdr:row>11</xdr:row>
      <xdr:rowOff>20741</xdr:rowOff>
    </xdr:from>
    <xdr:to>
      <xdr:col>30</xdr:col>
      <xdr:colOff>321734</xdr:colOff>
      <xdr:row>34</xdr:row>
      <xdr:rowOff>140756</xdr:rowOff>
    </xdr:to>
    <xdr:graphicFrame macro="">
      <xdr:nvGraphicFramePr>
        <xdr:cNvPr id="987823" name="3 Gráfico">
          <a:extLst>
            <a:ext uri="{FF2B5EF4-FFF2-40B4-BE49-F238E27FC236}">
              <a16:creationId xmlns:a16="http://schemas.microsoft.com/office/drawing/2014/main" xmlns="" id="{5FEDD058-BA31-C5E0-5882-94FC75A43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6351</xdr:colOff>
      <xdr:row>13</xdr:row>
      <xdr:rowOff>81280</xdr:rowOff>
    </xdr:from>
    <xdr:to>
      <xdr:col>7</xdr:col>
      <xdr:colOff>6351</xdr:colOff>
      <xdr:row>13</xdr:row>
      <xdr:rowOff>81280</xdr:rowOff>
    </xdr:to>
    <xdr:sp macro="" textlink="">
      <xdr:nvSpPr>
        <xdr:cNvPr id="245" name="Text Box 89">
          <a:extLst>
            <a:ext uri="{FF2B5EF4-FFF2-40B4-BE49-F238E27FC236}">
              <a16:creationId xmlns:a16="http://schemas.microsoft.com/office/drawing/2014/main" xmlns="" id="{AD721174-4CE4-8F2B-76EC-11EAA1CF3A0B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46" name="Text Box 89">
          <a:extLst>
            <a:ext uri="{FF2B5EF4-FFF2-40B4-BE49-F238E27FC236}">
              <a16:creationId xmlns:a16="http://schemas.microsoft.com/office/drawing/2014/main" xmlns="" id="{6DFBB1B0-D5A5-A27C-77B2-B61FD7F5D8EF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13</xdr:row>
      <xdr:rowOff>81280</xdr:rowOff>
    </xdr:from>
    <xdr:to>
      <xdr:col>7</xdr:col>
      <xdr:colOff>6351</xdr:colOff>
      <xdr:row>13</xdr:row>
      <xdr:rowOff>81280</xdr:rowOff>
    </xdr:to>
    <xdr:sp macro="" textlink="">
      <xdr:nvSpPr>
        <xdr:cNvPr id="258" name="Text Box 89">
          <a:extLst>
            <a:ext uri="{FF2B5EF4-FFF2-40B4-BE49-F238E27FC236}">
              <a16:creationId xmlns:a16="http://schemas.microsoft.com/office/drawing/2014/main" xmlns="" id="{267DB8E7-EC96-D005-8D3D-B81976863B98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59" name="Text Box 89">
          <a:extLst>
            <a:ext uri="{FF2B5EF4-FFF2-40B4-BE49-F238E27FC236}">
              <a16:creationId xmlns:a16="http://schemas.microsoft.com/office/drawing/2014/main" xmlns="" id="{3CA298D2-209C-13B1-B94D-734BE5288608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0" name="Text Box 89">
          <a:extLst>
            <a:ext uri="{FF2B5EF4-FFF2-40B4-BE49-F238E27FC236}">
              <a16:creationId xmlns:a16="http://schemas.microsoft.com/office/drawing/2014/main" xmlns="" id="{4D2BEEB7-189F-C7D6-704F-E04E8297901A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1" name="Text Box 89">
          <a:extLst>
            <a:ext uri="{FF2B5EF4-FFF2-40B4-BE49-F238E27FC236}">
              <a16:creationId xmlns:a16="http://schemas.microsoft.com/office/drawing/2014/main" xmlns="" id="{3056D526-95E6-191D-6A46-C173B0E7C21A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2" name="Text Box 89">
          <a:extLst>
            <a:ext uri="{FF2B5EF4-FFF2-40B4-BE49-F238E27FC236}">
              <a16:creationId xmlns:a16="http://schemas.microsoft.com/office/drawing/2014/main" xmlns="" id="{E68F199B-AE4A-3136-1266-4C864125DF72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3" name="Text Box 89">
          <a:extLst>
            <a:ext uri="{FF2B5EF4-FFF2-40B4-BE49-F238E27FC236}">
              <a16:creationId xmlns:a16="http://schemas.microsoft.com/office/drawing/2014/main" xmlns="" id="{9E00FEC4-DF0A-77C1-B10E-32E2D1B806C8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4" name="Text Box 89">
          <a:extLst>
            <a:ext uri="{FF2B5EF4-FFF2-40B4-BE49-F238E27FC236}">
              <a16:creationId xmlns:a16="http://schemas.microsoft.com/office/drawing/2014/main" xmlns="" id="{91F382A0-3A14-F673-105B-D72EB0F7E048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5" name="Text Box 89">
          <a:extLst>
            <a:ext uri="{FF2B5EF4-FFF2-40B4-BE49-F238E27FC236}">
              <a16:creationId xmlns:a16="http://schemas.microsoft.com/office/drawing/2014/main" xmlns="" id="{2D32E046-7627-23FB-B346-F8A536EFE6DC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6" name="Text Box 89">
          <a:extLst>
            <a:ext uri="{FF2B5EF4-FFF2-40B4-BE49-F238E27FC236}">
              <a16:creationId xmlns:a16="http://schemas.microsoft.com/office/drawing/2014/main" xmlns="" id="{076DE45F-358E-A291-E8A1-4E230C3340C7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7" name="Text Box 89">
          <a:extLst>
            <a:ext uri="{FF2B5EF4-FFF2-40B4-BE49-F238E27FC236}">
              <a16:creationId xmlns:a16="http://schemas.microsoft.com/office/drawing/2014/main" xmlns="" id="{C4E72F84-1B1D-C951-EDE9-23A26D67B57F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8" name="Text Box 89">
          <a:extLst>
            <a:ext uri="{FF2B5EF4-FFF2-40B4-BE49-F238E27FC236}">
              <a16:creationId xmlns:a16="http://schemas.microsoft.com/office/drawing/2014/main" xmlns="" id="{4CA37E21-9514-4A00-7B70-4FA5482DFD9A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69" name="Text Box 89">
          <a:extLst>
            <a:ext uri="{FF2B5EF4-FFF2-40B4-BE49-F238E27FC236}">
              <a16:creationId xmlns:a16="http://schemas.microsoft.com/office/drawing/2014/main" xmlns="" id="{AB1BDC1B-7773-0641-01BE-FAA5DCD76F0F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70" name="Text Box 89">
          <a:extLst>
            <a:ext uri="{FF2B5EF4-FFF2-40B4-BE49-F238E27FC236}">
              <a16:creationId xmlns:a16="http://schemas.microsoft.com/office/drawing/2014/main" xmlns="" id="{C4AC5484-C8A3-26DC-8A03-E64B59FFBE6B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271" name="Text Box 89">
          <a:extLst>
            <a:ext uri="{FF2B5EF4-FFF2-40B4-BE49-F238E27FC236}">
              <a16:creationId xmlns:a16="http://schemas.microsoft.com/office/drawing/2014/main" xmlns="" id="{03AEF510-8FCB-099C-CB28-4050AF934E61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15</xdr:row>
      <xdr:rowOff>88900</xdr:rowOff>
    </xdr:from>
    <xdr:to>
      <xdr:col>7</xdr:col>
      <xdr:colOff>6351</xdr:colOff>
      <xdr:row>15</xdr:row>
      <xdr:rowOff>88900</xdr:rowOff>
    </xdr:to>
    <xdr:sp macro="" textlink="">
      <xdr:nvSpPr>
        <xdr:cNvPr id="272" name="Text Box 89">
          <a:extLst>
            <a:ext uri="{FF2B5EF4-FFF2-40B4-BE49-F238E27FC236}">
              <a16:creationId xmlns:a16="http://schemas.microsoft.com/office/drawing/2014/main" xmlns="" id="{DA691619-D34C-BD04-7F94-7CEB86A82465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73" name="Text Box 89">
          <a:extLst>
            <a:ext uri="{FF2B5EF4-FFF2-40B4-BE49-F238E27FC236}">
              <a16:creationId xmlns:a16="http://schemas.microsoft.com/office/drawing/2014/main" xmlns="" id="{47542CE1-03F4-CB1A-45EF-D417F33BDAD4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15</xdr:row>
      <xdr:rowOff>88900</xdr:rowOff>
    </xdr:from>
    <xdr:to>
      <xdr:col>7</xdr:col>
      <xdr:colOff>6351</xdr:colOff>
      <xdr:row>15</xdr:row>
      <xdr:rowOff>88900</xdr:rowOff>
    </xdr:to>
    <xdr:sp macro="" textlink="">
      <xdr:nvSpPr>
        <xdr:cNvPr id="274" name="Text Box 89">
          <a:extLst>
            <a:ext uri="{FF2B5EF4-FFF2-40B4-BE49-F238E27FC236}">
              <a16:creationId xmlns:a16="http://schemas.microsoft.com/office/drawing/2014/main" xmlns="" id="{3FC6D6FB-40B5-4784-3C25-7B15C6CB29ED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75" name="Text Box 89">
          <a:extLst>
            <a:ext uri="{FF2B5EF4-FFF2-40B4-BE49-F238E27FC236}">
              <a16:creationId xmlns:a16="http://schemas.microsoft.com/office/drawing/2014/main" xmlns="" id="{846B4C53-12B1-1A5A-AAF5-E6D605403D11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76" name="Text Box 89">
          <a:extLst>
            <a:ext uri="{FF2B5EF4-FFF2-40B4-BE49-F238E27FC236}">
              <a16:creationId xmlns:a16="http://schemas.microsoft.com/office/drawing/2014/main" xmlns="" id="{6366D16C-C27B-7173-6084-3BC3574B794C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77" name="Text Box 89">
          <a:extLst>
            <a:ext uri="{FF2B5EF4-FFF2-40B4-BE49-F238E27FC236}">
              <a16:creationId xmlns:a16="http://schemas.microsoft.com/office/drawing/2014/main" xmlns="" id="{D2C24533-BF24-51DF-D29D-1738C4287ABB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78" name="Text Box 89">
          <a:extLst>
            <a:ext uri="{FF2B5EF4-FFF2-40B4-BE49-F238E27FC236}">
              <a16:creationId xmlns:a16="http://schemas.microsoft.com/office/drawing/2014/main" xmlns="" id="{F2CB30CB-97F2-DC83-802A-3DFF5A08223B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79" name="Text Box 89">
          <a:extLst>
            <a:ext uri="{FF2B5EF4-FFF2-40B4-BE49-F238E27FC236}">
              <a16:creationId xmlns:a16="http://schemas.microsoft.com/office/drawing/2014/main" xmlns="" id="{162BAF98-F11A-B9CD-D2BC-6DF2A4CB3274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80" name="Text Box 89">
          <a:extLst>
            <a:ext uri="{FF2B5EF4-FFF2-40B4-BE49-F238E27FC236}">
              <a16:creationId xmlns:a16="http://schemas.microsoft.com/office/drawing/2014/main" xmlns="" id="{CF28682A-0D48-5FE3-D203-321237D739B5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81" name="Text Box 89">
          <a:extLst>
            <a:ext uri="{FF2B5EF4-FFF2-40B4-BE49-F238E27FC236}">
              <a16:creationId xmlns:a16="http://schemas.microsoft.com/office/drawing/2014/main" xmlns="" id="{5EA1E1A6-5D01-06C0-DDF3-8C8065E9D762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82" name="Text Box 89">
          <a:extLst>
            <a:ext uri="{FF2B5EF4-FFF2-40B4-BE49-F238E27FC236}">
              <a16:creationId xmlns:a16="http://schemas.microsoft.com/office/drawing/2014/main" xmlns="" id="{D99009D6-E1C3-17E0-71E9-18F9E00FA7FA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83" name="Text Box 89">
          <a:extLst>
            <a:ext uri="{FF2B5EF4-FFF2-40B4-BE49-F238E27FC236}">
              <a16:creationId xmlns:a16="http://schemas.microsoft.com/office/drawing/2014/main" xmlns="" id="{3A970C0E-A8D3-46B8-D8FC-F764F2B9710F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84" name="Text Box 89">
          <a:extLst>
            <a:ext uri="{FF2B5EF4-FFF2-40B4-BE49-F238E27FC236}">
              <a16:creationId xmlns:a16="http://schemas.microsoft.com/office/drawing/2014/main" xmlns="" id="{1D45EEE7-3800-6BED-2137-51685F0CE6EA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85" name="Text Box 89">
          <a:extLst>
            <a:ext uri="{FF2B5EF4-FFF2-40B4-BE49-F238E27FC236}">
              <a16:creationId xmlns:a16="http://schemas.microsoft.com/office/drawing/2014/main" xmlns="" id="{86C224B0-9F3A-F70C-C3F9-22AC805D6595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86" name="Text Box 89">
          <a:extLst>
            <a:ext uri="{FF2B5EF4-FFF2-40B4-BE49-F238E27FC236}">
              <a16:creationId xmlns:a16="http://schemas.microsoft.com/office/drawing/2014/main" xmlns="" id="{1BF1E255-3248-C235-3BDA-8CEF736BAE2A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287" name="Text Box 89">
          <a:extLst>
            <a:ext uri="{FF2B5EF4-FFF2-40B4-BE49-F238E27FC236}">
              <a16:creationId xmlns:a16="http://schemas.microsoft.com/office/drawing/2014/main" xmlns="" id="{173E6E9D-23B5-F876-C170-658E8306B423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18</xdr:row>
      <xdr:rowOff>88900</xdr:rowOff>
    </xdr:from>
    <xdr:to>
      <xdr:col>7</xdr:col>
      <xdr:colOff>6351</xdr:colOff>
      <xdr:row>18</xdr:row>
      <xdr:rowOff>88900</xdr:rowOff>
    </xdr:to>
    <xdr:sp macro="" textlink="">
      <xdr:nvSpPr>
        <xdr:cNvPr id="288" name="Text Box 89">
          <a:extLst>
            <a:ext uri="{FF2B5EF4-FFF2-40B4-BE49-F238E27FC236}">
              <a16:creationId xmlns:a16="http://schemas.microsoft.com/office/drawing/2014/main" xmlns="" id="{B3F552E9-2E80-FA66-4555-F52692136984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18</xdr:row>
      <xdr:rowOff>88900</xdr:rowOff>
    </xdr:from>
    <xdr:to>
      <xdr:col>7</xdr:col>
      <xdr:colOff>6351</xdr:colOff>
      <xdr:row>18</xdr:row>
      <xdr:rowOff>88900</xdr:rowOff>
    </xdr:to>
    <xdr:sp macro="" textlink="">
      <xdr:nvSpPr>
        <xdr:cNvPr id="290" name="Text Box 89">
          <a:extLst>
            <a:ext uri="{FF2B5EF4-FFF2-40B4-BE49-F238E27FC236}">
              <a16:creationId xmlns:a16="http://schemas.microsoft.com/office/drawing/2014/main" xmlns="" id="{C2A5B711-6AAC-174C-4150-958C6553E47C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19</xdr:row>
      <xdr:rowOff>88900</xdr:rowOff>
    </xdr:from>
    <xdr:to>
      <xdr:col>7</xdr:col>
      <xdr:colOff>6351</xdr:colOff>
      <xdr:row>19</xdr:row>
      <xdr:rowOff>88900</xdr:rowOff>
    </xdr:to>
    <xdr:sp macro="" textlink="">
      <xdr:nvSpPr>
        <xdr:cNvPr id="304" name="Text Box 89">
          <a:extLst>
            <a:ext uri="{FF2B5EF4-FFF2-40B4-BE49-F238E27FC236}">
              <a16:creationId xmlns:a16="http://schemas.microsoft.com/office/drawing/2014/main" xmlns="" id="{49F13F47-7930-206A-128C-85DFFBE5A501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05" name="Text Box 89">
          <a:extLst>
            <a:ext uri="{FF2B5EF4-FFF2-40B4-BE49-F238E27FC236}">
              <a16:creationId xmlns:a16="http://schemas.microsoft.com/office/drawing/2014/main" xmlns="" id="{7747700E-4207-C689-1A10-18A9ABFCD173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19</xdr:row>
      <xdr:rowOff>88900</xdr:rowOff>
    </xdr:from>
    <xdr:to>
      <xdr:col>7</xdr:col>
      <xdr:colOff>6351</xdr:colOff>
      <xdr:row>19</xdr:row>
      <xdr:rowOff>88900</xdr:rowOff>
    </xdr:to>
    <xdr:sp macro="" textlink="">
      <xdr:nvSpPr>
        <xdr:cNvPr id="306" name="Text Box 89">
          <a:extLst>
            <a:ext uri="{FF2B5EF4-FFF2-40B4-BE49-F238E27FC236}">
              <a16:creationId xmlns:a16="http://schemas.microsoft.com/office/drawing/2014/main" xmlns="" id="{FE55B9A3-B86B-FD8D-D307-8A708B4FBF10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07" name="Text Box 89">
          <a:extLst>
            <a:ext uri="{FF2B5EF4-FFF2-40B4-BE49-F238E27FC236}">
              <a16:creationId xmlns:a16="http://schemas.microsoft.com/office/drawing/2014/main" xmlns="" id="{1E30F8BA-635C-6210-33D3-79147F157EAE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08" name="Text Box 89">
          <a:extLst>
            <a:ext uri="{FF2B5EF4-FFF2-40B4-BE49-F238E27FC236}">
              <a16:creationId xmlns:a16="http://schemas.microsoft.com/office/drawing/2014/main" xmlns="" id="{28A52415-B09B-35C0-9641-76B6D3C17816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09" name="Text Box 89">
          <a:extLst>
            <a:ext uri="{FF2B5EF4-FFF2-40B4-BE49-F238E27FC236}">
              <a16:creationId xmlns:a16="http://schemas.microsoft.com/office/drawing/2014/main" xmlns="" id="{CB025DC8-D6C3-E825-3063-16D23A6F2E2D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0" name="Text Box 89">
          <a:extLst>
            <a:ext uri="{FF2B5EF4-FFF2-40B4-BE49-F238E27FC236}">
              <a16:creationId xmlns:a16="http://schemas.microsoft.com/office/drawing/2014/main" xmlns="" id="{2162E542-14D1-E9F9-8FD3-2AFCB4D22902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1" name="Text Box 89">
          <a:extLst>
            <a:ext uri="{FF2B5EF4-FFF2-40B4-BE49-F238E27FC236}">
              <a16:creationId xmlns:a16="http://schemas.microsoft.com/office/drawing/2014/main" xmlns="" id="{C00BF871-8273-5C71-05CB-63A4D1D70C97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2" name="Text Box 89">
          <a:extLst>
            <a:ext uri="{FF2B5EF4-FFF2-40B4-BE49-F238E27FC236}">
              <a16:creationId xmlns:a16="http://schemas.microsoft.com/office/drawing/2014/main" xmlns="" id="{C65C320E-B924-B69D-D9E9-D0B04CA5EFB2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3" name="Text Box 89">
          <a:extLst>
            <a:ext uri="{FF2B5EF4-FFF2-40B4-BE49-F238E27FC236}">
              <a16:creationId xmlns:a16="http://schemas.microsoft.com/office/drawing/2014/main" xmlns="" id="{9003B628-3CF9-05CB-8717-99796BE14FD4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4" name="Text Box 89">
          <a:extLst>
            <a:ext uri="{FF2B5EF4-FFF2-40B4-BE49-F238E27FC236}">
              <a16:creationId xmlns:a16="http://schemas.microsoft.com/office/drawing/2014/main" xmlns="" id="{133298C8-A3F8-4169-5356-EF206C4840C9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5" name="Text Box 89">
          <a:extLst>
            <a:ext uri="{FF2B5EF4-FFF2-40B4-BE49-F238E27FC236}">
              <a16:creationId xmlns:a16="http://schemas.microsoft.com/office/drawing/2014/main" xmlns="" id="{056D13EC-E410-0D67-2F9A-14D19E7853CC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6" name="Text Box 89">
          <a:extLst>
            <a:ext uri="{FF2B5EF4-FFF2-40B4-BE49-F238E27FC236}">
              <a16:creationId xmlns:a16="http://schemas.microsoft.com/office/drawing/2014/main" xmlns="" id="{AC1FC151-410B-9486-B338-BE5D63CACE28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7" name="Text Box 89">
          <a:extLst>
            <a:ext uri="{FF2B5EF4-FFF2-40B4-BE49-F238E27FC236}">
              <a16:creationId xmlns:a16="http://schemas.microsoft.com/office/drawing/2014/main" xmlns="" id="{6A759039-729C-3748-D10F-350E0CADF3C1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8" name="Text Box 89">
          <a:extLst>
            <a:ext uri="{FF2B5EF4-FFF2-40B4-BE49-F238E27FC236}">
              <a16:creationId xmlns:a16="http://schemas.microsoft.com/office/drawing/2014/main" xmlns="" id="{8DFF1E35-F0ED-BF1C-CD59-6F8430D1465F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19" name="Text Box 89">
          <a:extLst>
            <a:ext uri="{FF2B5EF4-FFF2-40B4-BE49-F238E27FC236}">
              <a16:creationId xmlns:a16="http://schemas.microsoft.com/office/drawing/2014/main" xmlns="" id="{BF5B7E8B-50F3-3454-61BE-AB861B5B66DA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21</xdr:row>
      <xdr:rowOff>88900</xdr:rowOff>
    </xdr:from>
    <xdr:to>
      <xdr:col>7</xdr:col>
      <xdr:colOff>6351</xdr:colOff>
      <xdr:row>21</xdr:row>
      <xdr:rowOff>88900</xdr:rowOff>
    </xdr:to>
    <xdr:sp macro="" textlink="">
      <xdr:nvSpPr>
        <xdr:cNvPr id="320" name="Text Box 89">
          <a:extLst>
            <a:ext uri="{FF2B5EF4-FFF2-40B4-BE49-F238E27FC236}">
              <a16:creationId xmlns:a16="http://schemas.microsoft.com/office/drawing/2014/main" xmlns="" id="{C596DDC0-798E-4A7E-AB76-C1CDF479FA0F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21" name="Text Box 89">
          <a:extLst>
            <a:ext uri="{FF2B5EF4-FFF2-40B4-BE49-F238E27FC236}">
              <a16:creationId xmlns:a16="http://schemas.microsoft.com/office/drawing/2014/main" xmlns="" id="{A3ECE2C0-1B55-2FAF-1226-D8D0C61605FC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21</xdr:row>
      <xdr:rowOff>88900</xdr:rowOff>
    </xdr:from>
    <xdr:to>
      <xdr:col>7</xdr:col>
      <xdr:colOff>6351</xdr:colOff>
      <xdr:row>21</xdr:row>
      <xdr:rowOff>88900</xdr:rowOff>
    </xdr:to>
    <xdr:sp macro="" textlink="">
      <xdr:nvSpPr>
        <xdr:cNvPr id="322" name="Text Box 89">
          <a:extLst>
            <a:ext uri="{FF2B5EF4-FFF2-40B4-BE49-F238E27FC236}">
              <a16:creationId xmlns:a16="http://schemas.microsoft.com/office/drawing/2014/main" xmlns="" id="{D6E7E2E0-39E1-AFAB-2C3B-5A7597732226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23" name="Text Box 89">
          <a:extLst>
            <a:ext uri="{FF2B5EF4-FFF2-40B4-BE49-F238E27FC236}">
              <a16:creationId xmlns:a16="http://schemas.microsoft.com/office/drawing/2014/main" xmlns="" id="{73A6252A-E08A-5D9C-5674-6752A9552431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24" name="Text Box 89">
          <a:extLst>
            <a:ext uri="{FF2B5EF4-FFF2-40B4-BE49-F238E27FC236}">
              <a16:creationId xmlns:a16="http://schemas.microsoft.com/office/drawing/2014/main" xmlns="" id="{575E4810-9D36-9335-0A04-5F76AA2267A2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25" name="Text Box 89">
          <a:extLst>
            <a:ext uri="{FF2B5EF4-FFF2-40B4-BE49-F238E27FC236}">
              <a16:creationId xmlns:a16="http://schemas.microsoft.com/office/drawing/2014/main" xmlns="" id="{A3F2B6E6-4648-01FF-0E37-CC03B673D31B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26" name="Text Box 89">
          <a:extLst>
            <a:ext uri="{FF2B5EF4-FFF2-40B4-BE49-F238E27FC236}">
              <a16:creationId xmlns:a16="http://schemas.microsoft.com/office/drawing/2014/main" xmlns="" id="{A20623F5-D198-046B-143F-8BD64731B610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27" name="Text Box 89">
          <a:extLst>
            <a:ext uri="{FF2B5EF4-FFF2-40B4-BE49-F238E27FC236}">
              <a16:creationId xmlns:a16="http://schemas.microsoft.com/office/drawing/2014/main" xmlns="" id="{C0C0DC36-F34F-F1CD-C55D-BD6CD5247CFC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28" name="Text Box 89">
          <a:extLst>
            <a:ext uri="{FF2B5EF4-FFF2-40B4-BE49-F238E27FC236}">
              <a16:creationId xmlns:a16="http://schemas.microsoft.com/office/drawing/2014/main" xmlns="" id="{3D9D61D3-46AC-9B97-1DBD-A2C6983BF696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29" name="Text Box 89">
          <a:extLst>
            <a:ext uri="{FF2B5EF4-FFF2-40B4-BE49-F238E27FC236}">
              <a16:creationId xmlns:a16="http://schemas.microsoft.com/office/drawing/2014/main" xmlns="" id="{28AD0B2A-8611-07B3-7D6A-4FB775A7C442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30" name="Text Box 89">
          <a:extLst>
            <a:ext uri="{FF2B5EF4-FFF2-40B4-BE49-F238E27FC236}">
              <a16:creationId xmlns:a16="http://schemas.microsoft.com/office/drawing/2014/main" xmlns="" id="{A278E7B7-2E25-61FD-B7DF-5BF656E83537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31" name="Text Box 89">
          <a:extLst>
            <a:ext uri="{FF2B5EF4-FFF2-40B4-BE49-F238E27FC236}">
              <a16:creationId xmlns:a16="http://schemas.microsoft.com/office/drawing/2014/main" xmlns="" id="{B3151D57-65EB-2ED3-E739-A0EA8437A8F2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32" name="Text Box 89">
          <a:extLst>
            <a:ext uri="{FF2B5EF4-FFF2-40B4-BE49-F238E27FC236}">
              <a16:creationId xmlns:a16="http://schemas.microsoft.com/office/drawing/2014/main" xmlns="" id="{E3B6C44F-BD96-95D3-2DB4-8C729C3C55BD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33" name="Text Box 89">
          <a:extLst>
            <a:ext uri="{FF2B5EF4-FFF2-40B4-BE49-F238E27FC236}">
              <a16:creationId xmlns:a16="http://schemas.microsoft.com/office/drawing/2014/main" xmlns="" id="{934EC810-368E-05CD-329B-C77A34AA72EB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34" name="Text Box 89">
          <a:extLst>
            <a:ext uri="{FF2B5EF4-FFF2-40B4-BE49-F238E27FC236}">
              <a16:creationId xmlns:a16="http://schemas.microsoft.com/office/drawing/2014/main" xmlns="" id="{E6ACB276-AF18-1787-8BE8-C595A57948C1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81280</xdr:rowOff>
    </xdr:from>
    <xdr:to>
      <xdr:col>7</xdr:col>
      <xdr:colOff>6351</xdr:colOff>
      <xdr:row>24</xdr:row>
      <xdr:rowOff>81280</xdr:rowOff>
    </xdr:to>
    <xdr:sp macro="" textlink="">
      <xdr:nvSpPr>
        <xdr:cNvPr id="335" name="Text Box 89">
          <a:extLst>
            <a:ext uri="{FF2B5EF4-FFF2-40B4-BE49-F238E27FC236}">
              <a16:creationId xmlns:a16="http://schemas.microsoft.com/office/drawing/2014/main" xmlns="" id="{7A171DBF-C5C2-F78C-0446-E4C1560A5AF2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88900</xdr:rowOff>
    </xdr:from>
    <xdr:to>
      <xdr:col>7</xdr:col>
      <xdr:colOff>6351</xdr:colOff>
      <xdr:row>25</xdr:row>
      <xdr:rowOff>88900</xdr:rowOff>
    </xdr:to>
    <xdr:sp macro="" textlink="">
      <xdr:nvSpPr>
        <xdr:cNvPr id="336" name="Text Box 89">
          <a:extLst>
            <a:ext uri="{FF2B5EF4-FFF2-40B4-BE49-F238E27FC236}">
              <a16:creationId xmlns:a16="http://schemas.microsoft.com/office/drawing/2014/main" xmlns="" id="{A06EBBB9-04BF-72CF-C496-E22625C6F6E8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37" name="Text Box 89">
          <a:extLst>
            <a:ext uri="{FF2B5EF4-FFF2-40B4-BE49-F238E27FC236}">
              <a16:creationId xmlns:a16="http://schemas.microsoft.com/office/drawing/2014/main" xmlns="" id="{EA3316DE-4306-B293-AB28-A765487CE6EB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88900</xdr:rowOff>
    </xdr:from>
    <xdr:to>
      <xdr:col>7</xdr:col>
      <xdr:colOff>6351</xdr:colOff>
      <xdr:row>25</xdr:row>
      <xdr:rowOff>88900</xdr:rowOff>
    </xdr:to>
    <xdr:sp macro="" textlink="">
      <xdr:nvSpPr>
        <xdr:cNvPr id="338" name="Text Box 89">
          <a:extLst>
            <a:ext uri="{FF2B5EF4-FFF2-40B4-BE49-F238E27FC236}">
              <a16:creationId xmlns:a16="http://schemas.microsoft.com/office/drawing/2014/main" xmlns="" id="{901A5543-0D4F-A79F-B1E6-76B3B578AA79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39" name="Text Box 89">
          <a:extLst>
            <a:ext uri="{FF2B5EF4-FFF2-40B4-BE49-F238E27FC236}">
              <a16:creationId xmlns:a16="http://schemas.microsoft.com/office/drawing/2014/main" xmlns="" id="{C30B966C-03CD-7213-A856-62C2354CDC45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0" name="Text Box 89">
          <a:extLst>
            <a:ext uri="{FF2B5EF4-FFF2-40B4-BE49-F238E27FC236}">
              <a16:creationId xmlns:a16="http://schemas.microsoft.com/office/drawing/2014/main" xmlns="" id="{E0E9318C-39BF-BBF3-6767-21F137268066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1" name="Text Box 89">
          <a:extLst>
            <a:ext uri="{FF2B5EF4-FFF2-40B4-BE49-F238E27FC236}">
              <a16:creationId xmlns:a16="http://schemas.microsoft.com/office/drawing/2014/main" xmlns="" id="{933F1E3B-5920-D0F7-87AA-EC7F1F334EAD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2" name="Text Box 89">
          <a:extLst>
            <a:ext uri="{FF2B5EF4-FFF2-40B4-BE49-F238E27FC236}">
              <a16:creationId xmlns:a16="http://schemas.microsoft.com/office/drawing/2014/main" xmlns="" id="{E165D71E-E8DA-8018-3E07-B68B70D4EFA0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3" name="Text Box 89">
          <a:extLst>
            <a:ext uri="{FF2B5EF4-FFF2-40B4-BE49-F238E27FC236}">
              <a16:creationId xmlns:a16="http://schemas.microsoft.com/office/drawing/2014/main" xmlns="" id="{BA29986B-4843-A8D2-82F6-A3AAD0FFD838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4" name="Text Box 89">
          <a:extLst>
            <a:ext uri="{FF2B5EF4-FFF2-40B4-BE49-F238E27FC236}">
              <a16:creationId xmlns:a16="http://schemas.microsoft.com/office/drawing/2014/main" xmlns="" id="{01645E0D-8680-E844-2DC4-AF048E45632D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5" name="Text Box 89">
          <a:extLst>
            <a:ext uri="{FF2B5EF4-FFF2-40B4-BE49-F238E27FC236}">
              <a16:creationId xmlns:a16="http://schemas.microsoft.com/office/drawing/2014/main" xmlns="" id="{879CF3E3-EF5E-AD8D-6185-78E9A79380E6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6" name="Text Box 89">
          <a:extLst>
            <a:ext uri="{FF2B5EF4-FFF2-40B4-BE49-F238E27FC236}">
              <a16:creationId xmlns:a16="http://schemas.microsoft.com/office/drawing/2014/main" xmlns="" id="{DE717EAD-CAD7-1DD7-28E0-E9DDEE82CCE7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7" name="Text Box 89">
          <a:extLst>
            <a:ext uri="{FF2B5EF4-FFF2-40B4-BE49-F238E27FC236}">
              <a16:creationId xmlns:a16="http://schemas.microsoft.com/office/drawing/2014/main" xmlns="" id="{A5ECA4EE-3E79-D137-AF03-F225CEC26158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8" name="Text Box 89">
          <a:extLst>
            <a:ext uri="{FF2B5EF4-FFF2-40B4-BE49-F238E27FC236}">
              <a16:creationId xmlns:a16="http://schemas.microsoft.com/office/drawing/2014/main" xmlns="" id="{919359CF-A2DA-03F6-6681-F8259E342714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49" name="Text Box 89">
          <a:extLst>
            <a:ext uri="{FF2B5EF4-FFF2-40B4-BE49-F238E27FC236}">
              <a16:creationId xmlns:a16="http://schemas.microsoft.com/office/drawing/2014/main" xmlns="" id="{6A81F7E6-28E7-B798-D799-AAE285274436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50" name="Text Box 89">
          <a:extLst>
            <a:ext uri="{FF2B5EF4-FFF2-40B4-BE49-F238E27FC236}">
              <a16:creationId xmlns:a16="http://schemas.microsoft.com/office/drawing/2014/main" xmlns="" id="{0427A435-28B2-2F0E-FD3C-C7932EEAE176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351" name="Text Box 89">
          <a:extLst>
            <a:ext uri="{FF2B5EF4-FFF2-40B4-BE49-F238E27FC236}">
              <a16:creationId xmlns:a16="http://schemas.microsoft.com/office/drawing/2014/main" xmlns="" id="{7C32E9FE-B555-62D5-3F99-841784ABC93F}"/>
            </a:ext>
          </a:extLst>
        </xdr:cNvPr>
        <xdr:cNvSpPr txBox="1">
          <a:spLocks noChangeArrowheads="1"/>
        </xdr:cNvSpPr>
      </xdr:nvSpPr>
      <xdr:spPr bwMode="auto">
        <a:xfrm>
          <a:off x="3190422" y="368118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15</xdr:row>
      <xdr:rowOff>88900</xdr:rowOff>
    </xdr:from>
    <xdr:to>
      <xdr:col>7</xdr:col>
      <xdr:colOff>6351</xdr:colOff>
      <xdr:row>15</xdr:row>
      <xdr:rowOff>88900</xdr:rowOff>
    </xdr:to>
    <xdr:sp macro="" textlink="">
      <xdr:nvSpPr>
        <xdr:cNvPr id="381" name="Text Box 89">
          <a:extLst>
            <a:ext uri="{FF2B5EF4-FFF2-40B4-BE49-F238E27FC236}">
              <a16:creationId xmlns:a16="http://schemas.microsoft.com/office/drawing/2014/main" xmlns="" id="{88E61D9B-BD6C-6E48-91C9-A14F9B9BA056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15</xdr:row>
      <xdr:rowOff>88900</xdr:rowOff>
    </xdr:from>
    <xdr:to>
      <xdr:col>7</xdr:col>
      <xdr:colOff>6351</xdr:colOff>
      <xdr:row>15</xdr:row>
      <xdr:rowOff>88900</xdr:rowOff>
    </xdr:to>
    <xdr:sp macro="" textlink="">
      <xdr:nvSpPr>
        <xdr:cNvPr id="382" name="Text Box 89">
          <a:extLst>
            <a:ext uri="{FF2B5EF4-FFF2-40B4-BE49-F238E27FC236}">
              <a16:creationId xmlns:a16="http://schemas.microsoft.com/office/drawing/2014/main" xmlns="" id="{36977E98-7B50-7E63-8CD6-E04B6E7611CF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383" name="Text Box 89">
          <a:extLst>
            <a:ext uri="{FF2B5EF4-FFF2-40B4-BE49-F238E27FC236}">
              <a16:creationId xmlns:a16="http://schemas.microsoft.com/office/drawing/2014/main" xmlns="" id="{3C73A44D-CF66-4739-A8B6-ADB0A2FF17DD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384" name="Text Box 89">
          <a:extLst>
            <a:ext uri="{FF2B5EF4-FFF2-40B4-BE49-F238E27FC236}">
              <a16:creationId xmlns:a16="http://schemas.microsoft.com/office/drawing/2014/main" xmlns="" id="{FA378215-CE3A-4A61-367E-B312DC122F62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18</xdr:row>
      <xdr:rowOff>88900</xdr:rowOff>
    </xdr:from>
    <xdr:to>
      <xdr:col>7</xdr:col>
      <xdr:colOff>6351</xdr:colOff>
      <xdr:row>18</xdr:row>
      <xdr:rowOff>88900</xdr:rowOff>
    </xdr:to>
    <xdr:sp macro="" textlink="">
      <xdr:nvSpPr>
        <xdr:cNvPr id="385" name="Text Box 89">
          <a:extLst>
            <a:ext uri="{FF2B5EF4-FFF2-40B4-BE49-F238E27FC236}">
              <a16:creationId xmlns:a16="http://schemas.microsoft.com/office/drawing/2014/main" xmlns="" id="{5D4A6939-4070-34E1-AC01-9C2CD2009ED1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18</xdr:row>
      <xdr:rowOff>88900</xdr:rowOff>
    </xdr:from>
    <xdr:to>
      <xdr:col>7</xdr:col>
      <xdr:colOff>6351</xdr:colOff>
      <xdr:row>18</xdr:row>
      <xdr:rowOff>88900</xdr:rowOff>
    </xdr:to>
    <xdr:sp macro="" textlink="">
      <xdr:nvSpPr>
        <xdr:cNvPr id="386" name="Text Box 89">
          <a:extLst>
            <a:ext uri="{FF2B5EF4-FFF2-40B4-BE49-F238E27FC236}">
              <a16:creationId xmlns:a16="http://schemas.microsoft.com/office/drawing/2014/main" xmlns="" id="{DE39AB6E-BEB3-177E-027D-D5FF27AA28E4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19</xdr:row>
      <xdr:rowOff>88900</xdr:rowOff>
    </xdr:from>
    <xdr:to>
      <xdr:col>7</xdr:col>
      <xdr:colOff>6351</xdr:colOff>
      <xdr:row>19</xdr:row>
      <xdr:rowOff>88900</xdr:rowOff>
    </xdr:to>
    <xdr:sp macro="" textlink="">
      <xdr:nvSpPr>
        <xdr:cNvPr id="387" name="Text Box 89">
          <a:extLst>
            <a:ext uri="{FF2B5EF4-FFF2-40B4-BE49-F238E27FC236}">
              <a16:creationId xmlns:a16="http://schemas.microsoft.com/office/drawing/2014/main" xmlns="" id="{4988D06E-9AA5-280A-9C75-23E741E99FA0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19</xdr:row>
      <xdr:rowOff>88900</xdr:rowOff>
    </xdr:from>
    <xdr:to>
      <xdr:col>7</xdr:col>
      <xdr:colOff>6351</xdr:colOff>
      <xdr:row>19</xdr:row>
      <xdr:rowOff>88900</xdr:rowOff>
    </xdr:to>
    <xdr:sp macro="" textlink="">
      <xdr:nvSpPr>
        <xdr:cNvPr id="388" name="Text Box 89">
          <a:extLst>
            <a:ext uri="{FF2B5EF4-FFF2-40B4-BE49-F238E27FC236}">
              <a16:creationId xmlns:a16="http://schemas.microsoft.com/office/drawing/2014/main" xmlns="" id="{F1C90A74-35A3-3E04-50FB-EB9F99D05D34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81280</xdr:rowOff>
    </xdr:from>
    <xdr:to>
      <xdr:col>7</xdr:col>
      <xdr:colOff>6351</xdr:colOff>
      <xdr:row>20</xdr:row>
      <xdr:rowOff>81280</xdr:rowOff>
    </xdr:to>
    <xdr:sp macro="" textlink="">
      <xdr:nvSpPr>
        <xdr:cNvPr id="389" name="Text Box 89">
          <a:extLst>
            <a:ext uri="{FF2B5EF4-FFF2-40B4-BE49-F238E27FC236}">
              <a16:creationId xmlns:a16="http://schemas.microsoft.com/office/drawing/2014/main" xmlns="" id="{1D1AE80A-E494-7C42-D15F-E4E0DB61F0C7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21</xdr:row>
      <xdr:rowOff>88900</xdr:rowOff>
    </xdr:from>
    <xdr:to>
      <xdr:col>7</xdr:col>
      <xdr:colOff>6351</xdr:colOff>
      <xdr:row>21</xdr:row>
      <xdr:rowOff>88900</xdr:rowOff>
    </xdr:to>
    <xdr:sp macro="" textlink="">
      <xdr:nvSpPr>
        <xdr:cNvPr id="391" name="Text Box 89">
          <a:extLst>
            <a:ext uri="{FF2B5EF4-FFF2-40B4-BE49-F238E27FC236}">
              <a16:creationId xmlns:a16="http://schemas.microsoft.com/office/drawing/2014/main" xmlns="" id="{632CD62A-C3AB-DC55-1EE0-B9D4F0BA2925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21</xdr:row>
      <xdr:rowOff>88900</xdr:rowOff>
    </xdr:from>
    <xdr:to>
      <xdr:col>7</xdr:col>
      <xdr:colOff>6351</xdr:colOff>
      <xdr:row>21</xdr:row>
      <xdr:rowOff>88900</xdr:rowOff>
    </xdr:to>
    <xdr:sp macro="" textlink="">
      <xdr:nvSpPr>
        <xdr:cNvPr id="392" name="Text Box 89">
          <a:extLst>
            <a:ext uri="{FF2B5EF4-FFF2-40B4-BE49-F238E27FC236}">
              <a16:creationId xmlns:a16="http://schemas.microsoft.com/office/drawing/2014/main" xmlns="" id="{C912609F-BCA5-5279-0EE2-20D04A1658FB}"/>
            </a:ext>
          </a:extLst>
        </xdr:cNvPr>
        <xdr:cNvSpPr txBox="1">
          <a:spLocks noChangeArrowheads="1"/>
        </xdr:cNvSpPr>
      </xdr:nvSpPr>
      <xdr:spPr bwMode="auto">
        <a:xfrm>
          <a:off x="3190422" y="325936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22</xdr:row>
      <xdr:rowOff>88900</xdr:rowOff>
    </xdr:from>
    <xdr:to>
      <xdr:col>7</xdr:col>
      <xdr:colOff>6351</xdr:colOff>
      <xdr:row>22</xdr:row>
      <xdr:rowOff>88900</xdr:rowOff>
    </xdr:to>
    <xdr:sp macro="" textlink="">
      <xdr:nvSpPr>
        <xdr:cNvPr id="393" name="Text Box 89">
          <a:extLst>
            <a:ext uri="{FF2B5EF4-FFF2-40B4-BE49-F238E27FC236}">
              <a16:creationId xmlns:a16="http://schemas.microsoft.com/office/drawing/2014/main" xmlns="" id="{D6E9C0A8-ADE3-80CF-6BB5-E2FA3DDFA2FA}"/>
            </a:ext>
          </a:extLst>
        </xdr:cNvPr>
        <xdr:cNvSpPr txBox="1">
          <a:spLocks noChangeArrowheads="1"/>
        </xdr:cNvSpPr>
      </xdr:nvSpPr>
      <xdr:spPr bwMode="auto">
        <a:xfrm>
          <a:off x="3190422" y="705575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22</xdr:row>
      <xdr:rowOff>88900</xdr:rowOff>
    </xdr:from>
    <xdr:to>
      <xdr:col>7</xdr:col>
      <xdr:colOff>6351</xdr:colOff>
      <xdr:row>22</xdr:row>
      <xdr:rowOff>88900</xdr:rowOff>
    </xdr:to>
    <xdr:sp macro="" textlink="">
      <xdr:nvSpPr>
        <xdr:cNvPr id="394" name="Text Box 89">
          <a:extLst>
            <a:ext uri="{FF2B5EF4-FFF2-40B4-BE49-F238E27FC236}">
              <a16:creationId xmlns:a16="http://schemas.microsoft.com/office/drawing/2014/main" xmlns="" id="{A539571B-61CA-D5EC-57DF-585A219A402C}"/>
            </a:ext>
          </a:extLst>
        </xdr:cNvPr>
        <xdr:cNvSpPr txBox="1">
          <a:spLocks noChangeArrowheads="1"/>
        </xdr:cNvSpPr>
      </xdr:nvSpPr>
      <xdr:spPr bwMode="auto">
        <a:xfrm>
          <a:off x="3190422" y="705575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22</xdr:row>
      <xdr:rowOff>88900</xdr:rowOff>
    </xdr:from>
    <xdr:to>
      <xdr:col>7</xdr:col>
      <xdr:colOff>6351</xdr:colOff>
      <xdr:row>22</xdr:row>
      <xdr:rowOff>88900</xdr:rowOff>
    </xdr:to>
    <xdr:sp macro="" textlink="">
      <xdr:nvSpPr>
        <xdr:cNvPr id="395" name="Text Box 89">
          <a:extLst>
            <a:ext uri="{FF2B5EF4-FFF2-40B4-BE49-F238E27FC236}">
              <a16:creationId xmlns:a16="http://schemas.microsoft.com/office/drawing/2014/main" xmlns="" id="{450D4A28-220F-7FF3-8EF1-D3BEE7858B54}"/>
            </a:ext>
          </a:extLst>
        </xdr:cNvPr>
        <xdr:cNvSpPr txBox="1">
          <a:spLocks noChangeArrowheads="1"/>
        </xdr:cNvSpPr>
      </xdr:nvSpPr>
      <xdr:spPr bwMode="auto">
        <a:xfrm>
          <a:off x="3190422" y="705575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22</xdr:row>
      <xdr:rowOff>88900</xdr:rowOff>
    </xdr:from>
    <xdr:to>
      <xdr:col>7</xdr:col>
      <xdr:colOff>6351</xdr:colOff>
      <xdr:row>22</xdr:row>
      <xdr:rowOff>88900</xdr:rowOff>
    </xdr:to>
    <xdr:sp macro="" textlink="">
      <xdr:nvSpPr>
        <xdr:cNvPr id="396" name="Text Box 89">
          <a:extLst>
            <a:ext uri="{FF2B5EF4-FFF2-40B4-BE49-F238E27FC236}">
              <a16:creationId xmlns:a16="http://schemas.microsoft.com/office/drawing/2014/main" xmlns="" id="{87EE39A9-0951-6FA1-205E-8CF8D6A94637}"/>
            </a:ext>
          </a:extLst>
        </xdr:cNvPr>
        <xdr:cNvSpPr txBox="1">
          <a:spLocks noChangeArrowheads="1"/>
        </xdr:cNvSpPr>
      </xdr:nvSpPr>
      <xdr:spPr bwMode="auto">
        <a:xfrm>
          <a:off x="3190422" y="705575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88900</xdr:rowOff>
    </xdr:from>
    <xdr:to>
      <xdr:col>7</xdr:col>
      <xdr:colOff>6351</xdr:colOff>
      <xdr:row>23</xdr:row>
      <xdr:rowOff>88900</xdr:rowOff>
    </xdr:to>
    <xdr:sp macro="" textlink="">
      <xdr:nvSpPr>
        <xdr:cNvPr id="397" name="Text Box 89">
          <a:extLst>
            <a:ext uri="{FF2B5EF4-FFF2-40B4-BE49-F238E27FC236}">
              <a16:creationId xmlns:a16="http://schemas.microsoft.com/office/drawing/2014/main" xmlns="" id="{F488CF68-8CE7-C9C2-DDDF-07195A2F6E34}"/>
            </a:ext>
          </a:extLst>
        </xdr:cNvPr>
        <xdr:cNvSpPr txBox="1">
          <a:spLocks noChangeArrowheads="1"/>
        </xdr:cNvSpPr>
      </xdr:nvSpPr>
      <xdr:spPr bwMode="auto">
        <a:xfrm>
          <a:off x="3190422" y="705575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88900</xdr:rowOff>
    </xdr:from>
    <xdr:to>
      <xdr:col>7</xdr:col>
      <xdr:colOff>6351</xdr:colOff>
      <xdr:row>23</xdr:row>
      <xdr:rowOff>88900</xdr:rowOff>
    </xdr:to>
    <xdr:sp macro="" textlink="">
      <xdr:nvSpPr>
        <xdr:cNvPr id="398" name="Text Box 89">
          <a:extLst>
            <a:ext uri="{FF2B5EF4-FFF2-40B4-BE49-F238E27FC236}">
              <a16:creationId xmlns:a16="http://schemas.microsoft.com/office/drawing/2014/main" xmlns="" id="{CD2A61B7-B762-6291-1F59-25242558317E}"/>
            </a:ext>
          </a:extLst>
        </xdr:cNvPr>
        <xdr:cNvSpPr txBox="1">
          <a:spLocks noChangeArrowheads="1"/>
        </xdr:cNvSpPr>
      </xdr:nvSpPr>
      <xdr:spPr bwMode="auto">
        <a:xfrm>
          <a:off x="3190422" y="705575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88900</xdr:rowOff>
    </xdr:from>
    <xdr:to>
      <xdr:col>7</xdr:col>
      <xdr:colOff>6351</xdr:colOff>
      <xdr:row>23</xdr:row>
      <xdr:rowOff>88900</xdr:rowOff>
    </xdr:to>
    <xdr:sp macro="" textlink="">
      <xdr:nvSpPr>
        <xdr:cNvPr id="399" name="Text Box 89">
          <a:extLst>
            <a:ext uri="{FF2B5EF4-FFF2-40B4-BE49-F238E27FC236}">
              <a16:creationId xmlns:a16="http://schemas.microsoft.com/office/drawing/2014/main" xmlns="" id="{4EDAF2F3-8FCF-4BE1-2236-9D5B5A986B9F}"/>
            </a:ext>
          </a:extLst>
        </xdr:cNvPr>
        <xdr:cNvSpPr txBox="1">
          <a:spLocks noChangeArrowheads="1"/>
        </xdr:cNvSpPr>
      </xdr:nvSpPr>
      <xdr:spPr bwMode="auto">
        <a:xfrm>
          <a:off x="3190422" y="705575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88900</xdr:rowOff>
    </xdr:from>
    <xdr:to>
      <xdr:col>7</xdr:col>
      <xdr:colOff>6351</xdr:colOff>
      <xdr:row>23</xdr:row>
      <xdr:rowOff>88900</xdr:rowOff>
    </xdr:to>
    <xdr:sp macro="" textlink="">
      <xdr:nvSpPr>
        <xdr:cNvPr id="400" name="Text Box 89">
          <a:extLst>
            <a:ext uri="{FF2B5EF4-FFF2-40B4-BE49-F238E27FC236}">
              <a16:creationId xmlns:a16="http://schemas.microsoft.com/office/drawing/2014/main" xmlns="" id="{F7932935-D7FC-4DB7-675E-ECF3335D4141}"/>
            </a:ext>
          </a:extLst>
        </xdr:cNvPr>
        <xdr:cNvSpPr txBox="1">
          <a:spLocks noChangeArrowheads="1"/>
        </xdr:cNvSpPr>
      </xdr:nvSpPr>
      <xdr:spPr bwMode="auto">
        <a:xfrm>
          <a:off x="3190422" y="705575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10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6440" name="Object 296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xmlns="" id="{E5609EC6-BAEC-D0D0-9785-9A7493EF1D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0</xdr:rowOff>
        </xdr:from>
        <xdr:to>
          <xdr:col>4</xdr:col>
          <xdr:colOff>0</xdr:colOff>
          <xdr:row>7</xdr:row>
          <xdr:rowOff>0</xdr:rowOff>
        </xdr:to>
        <xdr:sp macro="" textlink="">
          <xdr:nvSpPr>
            <xdr:cNvPr id="26412" name="Object 7980" hidden="1">
              <a:extLst>
                <a:ext uri="{63B3BB69-23CF-44E3-9099-C40C66FF867C}">
                  <a14:compatExt spid="_x0000_s26412"/>
                </a:ext>
                <a:ext uri="{FF2B5EF4-FFF2-40B4-BE49-F238E27FC236}">
                  <a16:creationId xmlns:a16="http://schemas.microsoft.com/office/drawing/2014/main" xmlns="" id="{F0141F0E-4EA2-204C-DAD7-ECA31325CD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>
    <xdr:from>
      <xdr:col>7</xdr:col>
      <xdr:colOff>6351</xdr:colOff>
      <xdr:row>16</xdr:row>
      <xdr:rowOff>88900</xdr:rowOff>
    </xdr:from>
    <xdr:to>
      <xdr:col>7</xdr:col>
      <xdr:colOff>6351</xdr:colOff>
      <xdr:row>16</xdr:row>
      <xdr:rowOff>88900</xdr:rowOff>
    </xdr:to>
    <xdr:sp macro="" textlink="">
      <xdr:nvSpPr>
        <xdr:cNvPr id="352" name="Text Box 89">
          <a:extLst>
            <a:ext uri="{FF2B5EF4-FFF2-40B4-BE49-F238E27FC236}">
              <a16:creationId xmlns:a16="http://schemas.microsoft.com/office/drawing/2014/main" xmlns="" id="{09586464-A605-9A42-8B6D-0A193975AEBD}"/>
            </a:ext>
          </a:extLst>
        </xdr:cNvPr>
        <xdr:cNvSpPr txBox="1">
          <a:spLocks noChangeArrowheads="1"/>
        </xdr:cNvSpPr>
      </xdr:nvSpPr>
      <xdr:spPr bwMode="auto">
        <a:xfrm>
          <a:off x="3190422" y="510993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16</xdr:row>
      <xdr:rowOff>88900</xdr:rowOff>
    </xdr:from>
    <xdr:to>
      <xdr:col>7</xdr:col>
      <xdr:colOff>6351</xdr:colOff>
      <xdr:row>16</xdr:row>
      <xdr:rowOff>88900</xdr:rowOff>
    </xdr:to>
    <xdr:sp macro="" textlink="">
      <xdr:nvSpPr>
        <xdr:cNvPr id="353" name="Text Box 89">
          <a:extLst>
            <a:ext uri="{FF2B5EF4-FFF2-40B4-BE49-F238E27FC236}">
              <a16:creationId xmlns:a16="http://schemas.microsoft.com/office/drawing/2014/main" xmlns="" id="{D4F1F47C-4233-4472-C00A-23D2A74666D9}"/>
            </a:ext>
          </a:extLst>
        </xdr:cNvPr>
        <xdr:cNvSpPr txBox="1">
          <a:spLocks noChangeArrowheads="1"/>
        </xdr:cNvSpPr>
      </xdr:nvSpPr>
      <xdr:spPr bwMode="auto">
        <a:xfrm>
          <a:off x="3190422" y="510993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16</xdr:row>
      <xdr:rowOff>88900</xdr:rowOff>
    </xdr:from>
    <xdr:to>
      <xdr:col>7</xdr:col>
      <xdr:colOff>6351</xdr:colOff>
      <xdr:row>16</xdr:row>
      <xdr:rowOff>88900</xdr:rowOff>
    </xdr:to>
    <xdr:sp macro="" textlink="">
      <xdr:nvSpPr>
        <xdr:cNvPr id="354" name="Text Box 89">
          <a:extLst>
            <a:ext uri="{FF2B5EF4-FFF2-40B4-BE49-F238E27FC236}">
              <a16:creationId xmlns:a16="http://schemas.microsoft.com/office/drawing/2014/main" xmlns="" id="{F90C1731-537B-70C5-B43F-FA3EEB9D6BA1}"/>
            </a:ext>
          </a:extLst>
        </xdr:cNvPr>
        <xdr:cNvSpPr txBox="1">
          <a:spLocks noChangeArrowheads="1"/>
        </xdr:cNvSpPr>
      </xdr:nvSpPr>
      <xdr:spPr bwMode="auto">
        <a:xfrm>
          <a:off x="3190422" y="510993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16</xdr:row>
      <xdr:rowOff>88900</xdr:rowOff>
    </xdr:from>
    <xdr:to>
      <xdr:col>7</xdr:col>
      <xdr:colOff>6351</xdr:colOff>
      <xdr:row>16</xdr:row>
      <xdr:rowOff>88900</xdr:rowOff>
    </xdr:to>
    <xdr:sp macro="" textlink="">
      <xdr:nvSpPr>
        <xdr:cNvPr id="355" name="Text Box 89">
          <a:extLst>
            <a:ext uri="{FF2B5EF4-FFF2-40B4-BE49-F238E27FC236}">
              <a16:creationId xmlns:a16="http://schemas.microsoft.com/office/drawing/2014/main" xmlns="" id="{8F1E18CA-3889-1560-9570-879C78EE5E3B}"/>
            </a:ext>
          </a:extLst>
        </xdr:cNvPr>
        <xdr:cNvSpPr txBox="1">
          <a:spLocks noChangeArrowheads="1"/>
        </xdr:cNvSpPr>
      </xdr:nvSpPr>
      <xdr:spPr bwMode="auto">
        <a:xfrm>
          <a:off x="3190422" y="510993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356" name="Text Box 89">
          <a:extLst>
            <a:ext uri="{FF2B5EF4-FFF2-40B4-BE49-F238E27FC236}">
              <a16:creationId xmlns:a16="http://schemas.microsoft.com/office/drawing/2014/main" xmlns="" id="{7F0C8D4F-558B-A29E-3D51-66E5408AB394}"/>
            </a:ext>
          </a:extLst>
        </xdr:cNvPr>
        <xdr:cNvSpPr txBox="1">
          <a:spLocks noChangeArrowheads="1"/>
        </xdr:cNvSpPr>
      </xdr:nvSpPr>
      <xdr:spPr bwMode="auto">
        <a:xfrm>
          <a:off x="3190422" y="510993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357" name="Text Box 89">
          <a:extLst>
            <a:ext uri="{FF2B5EF4-FFF2-40B4-BE49-F238E27FC236}">
              <a16:creationId xmlns:a16="http://schemas.microsoft.com/office/drawing/2014/main" xmlns="" id="{958BA194-1074-2273-26C8-FBB9049F66C6}"/>
            </a:ext>
          </a:extLst>
        </xdr:cNvPr>
        <xdr:cNvSpPr txBox="1">
          <a:spLocks noChangeArrowheads="1"/>
        </xdr:cNvSpPr>
      </xdr:nvSpPr>
      <xdr:spPr bwMode="auto">
        <a:xfrm>
          <a:off x="3190422" y="510993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358" name="Text Box 89">
          <a:extLst>
            <a:ext uri="{FF2B5EF4-FFF2-40B4-BE49-F238E27FC236}">
              <a16:creationId xmlns:a16="http://schemas.microsoft.com/office/drawing/2014/main" xmlns="" id="{3C7DD526-B45F-3A74-5550-4AF883CB0442}"/>
            </a:ext>
          </a:extLst>
        </xdr:cNvPr>
        <xdr:cNvSpPr txBox="1">
          <a:spLocks noChangeArrowheads="1"/>
        </xdr:cNvSpPr>
      </xdr:nvSpPr>
      <xdr:spPr bwMode="auto">
        <a:xfrm>
          <a:off x="3190422" y="510993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81280</xdr:rowOff>
    </xdr:from>
    <xdr:to>
      <xdr:col>7</xdr:col>
      <xdr:colOff>6351</xdr:colOff>
      <xdr:row>17</xdr:row>
      <xdr:rowOff>81280</xdr:rowOff>
    </xdr:to>
    <xdr:sp macro="" textlink="">
      <xdr:nvSpPr>
        <xdr:cNvPr id="359" name="Text Box 89">
          <a:extLst>
            <a:ext uri="{FF2B5EF4-FFF2-40B4-BE49-F238E27FC236}">
              <a16:creationId xmlns:a16="http://schemas.microsoft.com/office/drawing/2014/main" xmlns="" id="{6EC2AB4A-3F80-824E-50DD-EDD2E7D23916}"/>
            </a:ext>
          </a:extLst>
        </xdr:cNvPr>
        <xdr:cNvSpPr txBox="1">
          <a:spLocks noChangeArrowheads="1"/>
        </xdr:cNvSpPr>
      </xdr:nvSpPr>
      <xdr:spPr bwMode="auto">
        <a:xfrm>
          <a:off x="3190422" y="5109936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0" name="Text Box 89">
          <a:extLst>
            <a:ext uri="{FF2B5EF4-FFF2-40B4-BE49-F238E27FC236}">
              <a16:creationId xmlns:a16="http://schemas.microsoft.com/office/drawing/2014/main" xmlns="" id="{617F378B-BBA3-E099-E81E-68C33B0782D2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1" name="Text Box 89">
          <a:extLst>
            <a:ext uri="{FF2B5EF4-FFF2-40B4-BE49-F238E27FC236}">
              <a16:creationId xmlns:a16="http://schemas.microsoft.com/office/drawing/2014/main" xmlns="" id="{775A0E8B-7795-1C3B-8307-D866BCE29B42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2" name="Text Box 89">
          <a:extLst>
            <a:ext uri="{FF2B5EF4-FFF2-40B4-BE49-F238E27FC236}">
              <a16:creationId xmlns:a16="http://schemas.microsoft.com/office/drawing/2014/main" xmlns="" id="{49640CE4-A65C-A5EA-72FA-02A5DCF483AB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3" name="Text Box 89">
          <a:extLst>
            <a:ext uri="{FF2B5EF4-FFF2-40B4-BE49-F238E27FC236}">
              <a16:creationId xmlns:a16="http://schemas.microsoft.com/office/drawing/2014/main" xmlns="" id="{E92A206A-D582-DFFE-F413-AF0539DC7924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4" name="Text Box 89">
          <a:extLst>
            <a:ext uri="{FF2B5EF4-FFF2-40B4-BE49-F238E27FC236}">
              <a16:creationId xmlns:a16="http://schemas.microsoft.com/office/drawing/2014/main" xmlns="" id="{A0D7C8E2-4D17-1619-E359-4A42DA88EF2E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5" name="Text Box 89">
          <a:extLst>
            <a:ext uri="{FF2B5EF4-FFF2-40B4-BE49-F238E27FC236}">
              <a16:creationId xmlns:a16="http://schemas.microsoft.com/office/drawing/2014/main" xmlns="" id="{04EE6C82-0354-D1B3-5CA7-08DB3CF1DA02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6" name="Text Box 89">
          <a:extLst>
            <a:ext uri="{FF2B5EF4-FFF2-40B4-BE49-F238E27FC236}">
              <a16:creationId xmlns:a16="http://schemas.microsoft.com/office/drawing/2014/main" xmlns="" id="{FEF31CEC-8D53-1D42-9F46-79B29A4008FD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7" name="Text Box 89">
          <a:extLst>
            <a:ext uri="{FF2B5EF4-FFF2-40B4-BE49-F238E27FC236}">
              <a16:creationId xmlns:a16="http://schemas.microsoft.com/office/drawing/2014/main" xmlns="" id="{BB337352-0F54-0082-E440-5ED7921EF17E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8" name="Text Box 89">
          <a:extLst>
            <a:ext uri="{FF2B5EF4-FFF2-40B4-BE49-F238E27FC236}">
              <a16:creationId xmlns:a16="http://schemas.microsoft.com/office/drawing/2014/main" xmlns="" id="{2E15C0C8-0852-FBA1-A39F-34144EC1BF11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69" name="Text Box 89">
          <a:extLst>
            <a:ext uri="{FF2B5EF4-FFF2-40B4-BE49-F238E27FC236}">
              <a16:creationId xmlns:a16="http://schemas.microsoft.com/office/drawing/2014/main" xmlns="" id="{A7659DA2-4FE2-0252-5D79-140FD171A3A0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70" name="Text Box 89">
          <a:extLst>
            <a:ext uri="{FF2B5EF4-FFF2-40B4-BE49-F238E27FC236}">
              <a16:creationId xmlns:a16="http://schemas.microsoft.com/office/drawing/2014/main" xmlns="" id="{DDF84101-3020-CD23-25A2-4A776197040A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71" name="Text Box 89">
          <a:extLst>
            <a:ext uri="{FF2B5EF4-FFF2-40B4-BE49-F238E27FC236}">
              <a16:creationId xmlns:a16="http://schemas.microsoft.com/office/drawing/2014/main" xmlns="" id="{1B86486E-A2D4-F720-4F03-C0AAA2C723F7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72" name="Text Box 89">
          <a:extLst>
            <a:ext uri="{FF2B5EF4-FFF2-40B4-BE49-F238E27FC236}">
              <a16:creationId xmlns:a16="http://schemas.microsoft.com/office/drawing/2014/main" xmlns="" id="{A16E39A5-858A-75CC-E8DF-31F6DB96E0CE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73" name="Text Box 89">
          <a:extLst>
            <a:ext uri="{FF2B5EF4-FFF2-40B4-BE49-F238E27FC236}">
              <a16:creationId xmlns:a16="http://schemas.microsoft.com/office/drawing/2014/main" xmlns="" id="{A4CE9AB7-F036-82B2-87D3-E375B33CC7C6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74477</xdr:rowOff>
    </xdr:from>
    <xdr:to>
      <xdr:col>7</xdr:col>
      <xdr:colOff>6351</xdr:colOff>
      <xdr:row>27</xdr:row>
      <xdr:rowOff>74477</xdr:rowOff>
    </xdr:to>
    <xdr:sp macro="" textlink="">
      <xdr:nvSpPr>
        <xdr:cNvPr id="374" name="Text Box 89">
          <a:extLst>
            <a:ext uri="{FF2B5EF4-FFF2-40B4-BE49-F238E27FC236}">
              <a16:creationId xmlns:a16="http://schemas.microsoft.com/office/drawing/2014/main" xmlns="" id="{5C598EA0-8C10-30C1-9FEB-C600B074D1C0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375" name="Text Box 89">
          <a:extLst>
            <a:ext uri="{FF2B5EF4-FFF2-40B4-BE49-F238E27FC236}">
              <a16:creationId xmlns:a16="http://schemas.microsoft.com/office/drawing/2014/main" xmlns="" id="{D4C50F98-80DE-5E43-9267-0BE5A31251F8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376" name="Text Box 89">
          <a:extLst>
            <a:ext uri="{FF2B5EF4-FFF2-40B4-BE49-F238E27FC236}">
              <a16:creationId xmlns:a16="http://schemas.microsoft.com/office/drawing/2014/main" xmlns="" id="{4A1C23A7-D098-E91A-54A1-D5CD35D6C970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377" name="Text Box 89">
          <a:extLst>
            <a:ext uri="{FF2B5EF4-FFF2-40B4-BE49-F238E27FC236}">
              <a16:creationId xmlns:a16="http://schemas.microsoft.com/office/drawing/2014/main" xmlns="" id="{73EC7982-6BD2-EBE6-C43F-9F311B74B815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378" name="Text Box 89">
          <a:extLst>
            <a:ext uri="{FF2B5EF4-FFF2-40B4-BE49-F238E27FC236}">
              <a16:creationId xmlns:a16="http://schemas.microsoft.com/office/drawing/2014/main" xmlns="" id="{2C89C8A0-2FA2-4A7C-84D4-951D97060819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379" name="Text Box 89">
          <a:extLst>
            <a:ext uri="{FF2B5EF4-FFF2-40B4-BE49-F238E27FC236}">
              <a16:creationId xmlns:a16="http://schemas.microsoft.com/office/drawing/2014/main" xmlns="" id="{91D47ED0-82A9-ADD4-750B-4DC2A5CBACE3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380" name="Text Box 89">
          <a:extLst>
            <a:ext uri="{FF2B5EF4-FFF2-40B4-BE49-F238E27FC236}">
              <a16:creationId xmlns:a16="http://schemas.microsoft.com/office/drawing/2014/main" xmlns="" id="{CB5DC48E-A61E-D9DA-C456-B3341554D72F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401" name="Text Box 89">
          <a:extLst>
            <a:ext uri="{FF2B5EF4-FFF2-40B4-BE49-F238E27FC236}">
              <a16:creationId xmlns:a16="http://schemas.microsoft.com/office/drawing/2014/main" xmlns="" id="{C46ED0E1-D004-55CF-8624-08FF4E1CFCCF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402" name="Text Box 89">
          <a:extLst>
            <a:ext uri="{FF2B5EF4-FFF2-40B4-BE49-F238E27FC236}">
              <a16:creationId xmlns:a16="http://schemas.microsoft.com/office/drawing/2014/main" xmlns="" id="{1E412C6B-8902-F69E-BFC0-903FBC90207E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403" name="Text Box 89">
          <a:extLst>
            <a:ext uri="{FF2B5EF4-FFF2-40B4-BE49-F238E27FC236}">
              <a16:creationId xmlns:a16="http://schemas.microsoft.com/office/drawing/2014/main" xmlns="" id="{6E7AC37F-CE0C-83BE-CDD3-074A22A3B114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404" name="Text Box 89">
          <a:extLst>
            <a:ext uri="{FF2B5EF4-FFF2-40B4-BE49-F238E27FC236}">
              <a16:creationId xmlns:a16="http://schemas.microsoft.com/office/drawing/2014/main" xmlns="" id="{124C4A62-4D4B-A9A4-4024-C08FE92B3FB0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405" name="Text Box 89">
          <a:extLst>
            <a:ext uri="{FF2B5EF4-FFF2-40B4-BE49-F238E27FC236}">
              <a16:creationId xmlns:a16="http://schemas.microsoft.com/office/drawing/2014/main" xmlns="" id="{7638D60D-705F-D816-0963-DC59EABCFB8A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406" name="Text Box 89">
          <a:extLst>
            <a:ext uri="{FF2B5EF4-FFF2-40B4-BE49-F238E27FC236}">
              <a16:creationId xmlns:a16="http://schemas.microsoft.com/office/drawing/2014/main" xmlns="" id="{2AB58DA4-1DE7-E259-13AC-F4CA6EF025AE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407" name="Text Box 89">
          <a:extLst>
            <a:ext uri="{FF2B5EF4-FFF2-40B4-BE49-F238E27FC236}">
              <a16:creationId xmlns:a16="http://schemas.microsoft.com/office/drawing/2014/main" xmlns="" id="{62761D6C-43BF-57BC-8C87-13B49EF21897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81280</xdr:rowOff>
    </xdr:from>
    <xdr:to>
      <xdr:col>7</xdr:col>
      <xdr:colOff>6351</xdr:colOff>
      <xdr:row>27</xdr:row>
      <xdr:rowOff>81280</xdr:rowOff>
    </xdr:to>
    <xdr:sp macro="" textlink="">
      <xdr:nvSpPr>
        <xdr:cNvPr id="408" name="Text Box 89">
          <a:extLst>
            <a:ext uri="{FF2B5EF4-FFF2-40B4-BE49-F238E27FC236}">
              <a16:creationId xmlns:a16="http://schemas.microsoft.com/office/drawing/2014/main" xmlns="" id="{1769FEA4-7ADB-0CF1-042E-B09385C69BB0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09" name="Text Box 89">
          <a:extLst>
            <a:ext uri="{FF2B5EF4-FFF2-40B4-BE49-F238E27FC236}">
              <a16:creationId xmlns:a16="http://schemas.microsoft.com/office/drawing/2014/main" xmlns="" id="{4BF91420-2432-BC57-E75D-3BC1D8E2FD9C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0" name="Text Box 89">
          <a:extLst>
            <a:ext uri="{FF2B5EF4-FFF2-40B4-BE49-F238E27FC236}">
              <a16:creationId xmlns:a16="http://schemas.microsoft.com/office/drawing/2014/main" xmlns="" id="{684108F5-C5E6-D5DD-ECEF-9241FC9E740C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1" name="Text Box 89">
          <a:extLst>
            <a:ext uri="{FF2B5EF4-FFF2-40B4-BE49-F238E27FC236}">
              <a16:creationId xmlns:a16="http://schemas.microsoft.com/office/drawing/2014/main" xmlns="" id="{F96B1116-45BF-ED6B-430D-CCE048BD3486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2" name="Text Box 89">
          <a:extLst>
            <a:ext uri="{FF2B5EF4-FFF2-40B4-BE49-F238E27FC236}">
              <a16:creationId xmlns:a16="http://schemas.microsoft.com/office/drawing/2014/main" xmlns="" id="{36852864-D602-53B2-A943-AB379B6C83DC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3" name="Text Box 89">
          <a:extLst>
            <a:ext uri="{FF2B5EF4-FFF2-40B4-BE49-F238E27FC236}">
              <a16:creationId xmlns:a16="http://schemas.microsoft.com/office/drawing/2014/main" xmlns="" id="{CE830C90-1581-466D-EE1F-9056D5A30686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4" name="Text Box 89">
          <a:extLst>
            <a:ext uri="{FF2B5EF4-FFF2-40B4-BE49-F238E27FC236}">
              <a16:creationId xmlns:a16="http://schemas.microsoft.com/office/drawing/2014/main" xmlns="" id="{F0805418-C9D0-CC82-2D49-5E8C6DAF2BBC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5" name="Text Box 89">
          <a:extLst>
            <a:ext uri="{FF2B5EF4-FFF2-40B4-BE49-F238E27FC236}">
              <a16:creationId xmlns:a16="http://schemas.microsoft.com/office/drawing/2014/main" xmlns="" id="{A94DA4F6-6A29-1DCD-EA4B-103401BA5F02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6" name="Text Box 89">
          <a:extLst>
            <a:ext uri="{FF2B5EF4-FFF2-40B4-BE49-F238E27FC236}">
              <a16:creationId xmlns:a16="http://schemas.microsoft.com/office/drawing/2014/main" xmlns="" id="{3E5527A9-1EB9-E7D3-67A2-A3D50FA1A6D7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7" name="Text Box 89">
          <a:extLst>
            <a:ext uri="{FF2B5EF4-FFF2-40B4-BE49-F238E27FC236}">
              <a16:creationId xmlns:a16="http://schemas.microsoft.com/office/drawing/2014/main" xmlns="" id="{15E0A261-14F9-392A-2351-EA044CF78604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8" name="Text Box 89">
          <a:extLst>
            <a:ext uri="{FF2B5EF4-FFF2-40B4-BE49-F238E27FC236}">
              <a16:creationId xmlns:a16="http://schemas.microsoft.com/office/drawing/2014/main" xmlns="" id="{101485A2-A83A-BAE2-EB0E-06730C3B54C0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19" name="Text Box 89">
          <a:extLst>
            <a:ext uri="{FF2B5EF4-FFF2-40B4-BE49-F238E27FC236}">
              <a16:creationId xmlns:a16="http://schemas.microsoft.com/office/drawing/2014/main" xmlns="" id="{42476DAA-AE7E-8512-EECE-FDBA444E9E5F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20" name="Text Box 89">
          <a:extLst>
            <a:ext uri="{FF2B5EF4-FFF2-40B4-BE49-F238E27FC236}">
              <a16:creationId xmlns:a16="http://schemas.microsoft.com/office/drawing/2014/main" xmlns="" id="{A5AC7978-8040-6BF3-9BF1-F7E3D79173E5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21" name="Text Box 89">
          <a:extLst>
            <a:ext uri="{FF2B5EF4-FFF2-40B4-BE49-F238E27FC236}">
              <a16:creationId xmlns:a16="http://schemas.microsoft.com/office/drawing/2014/main" xmlns="" id="{6774AC5D-2A59-110B-5371-427DFB18FDD8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22" name="Text Box 89">
          <a:extLst>
            <a:ext uri="{FF2B5EF4-FFF2-40B4-BE49-F238E27FC236}">
              <a16:creationId xmlns:a16="http://schemas.microsoft.com/office/drawing/2014/main" xmlns="" id="{5A9E1C2A-EE2F-C58D-9961-EFEFBA04B89C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82097</xdr:rowOff>
    </xdr:from>
    <xdr:to>
      <xdr:col>7</xdr:col>
      <xdr:colOff>6351</xdr:colOff>
      <xdr:row>28</xdr:row>
      <xdr:rowOff>82097</xdr:rowOff>
    </xdr:to>
    <xdr:sp macro="" textlink="">
      <xdr:nvSpPr>
        <xdr:cNvPr id="423" name="Text Box 89">
          <a:extLst>
            <a:ext uri="{FF2B5EF4-FFF2-40B4-BE49-F238E27FC236}">
              <a16:creationId xmlns:a16="http://schemas.microsoft.com/office/drawing/2014/main" xmlns="" id="{7F6F5B00-B2A9-265E-0A24-F3A9001D1DC3}"/>
            </a:ext>
          </a:extLst>
        </xdr:cNvPr>
        <xdr:cNvSpPr txBox="1">
          <a:spLocks noChangeArrowheads="1"/>
        </xdr:cNvSpPr>
      </xdr:nvSpPr>
      <xdr:spPr bwMode="auto">
        <a:xfrm>
          <a:off x="3190422" y="97431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24" name="Text Box 89">
          <a:extLst>
            <a:ext uri="{FF2B5EF4-FFF2-40B4-BE49-F238E27FC236}">
              <a16:creationId xmlns:a16="http://schemas.microsoft.com/office/drawing/2014/main" xmlns="" id="{C042E129-C435-10B5-8A9B-9C680CA000B5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25" name="Text Box 89">
          <a:extLst>
            <a:ext uri="{FF2B5EF4-FFF2-40B4-BE49-F238E27FC236}">
              <a16:creationId xmlns:a16="http://schemas.microsoft.com/office/drawing/2014/main" xmlns="" id="{CDAEA7D5-28EE-0DCA-211D-2CB4CF904444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26" name="Text Box 89">
          <a:extLst>
            <a:ext uri="{FF2B5EF4-FFF2-40B4-BE49-F238E27FC236}">
              <a16:creationId xmlns:a16="http://schemas.microsoft.com/office/drawing/2014/main" xmlns="" id="{72B5C5F9-295E-B2BC-8082-0D1564EC298E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27" name="Text Box 89">
          <a:extLst>
            <a:ext uri="{FF2B5EF4-FFF2-40B4-BE49-F238E27FC236}">
              <a16:creationId xmlns:a16="http://schemas.microsoft.com/office/drawing/2014/main" xmlns="" id="{3081F80C-9CE7-62B0-1E53-E7954F05BFB0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28" name="Text Box 89">
          <a:extLst>
            <a:ext uri="{FF2B5EF4-FFF2-40B4-BE49-F238E27FC236}">
              <a16:creationId xmlns:a16="http://schemas.microsoft.com/office/drawing/2014/main" xmlns="" id="{E816C15E-7708-9113-AB8E-E8B7A6A7FDFC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29" name="Text Box 89">
          <a:extLst>
            <a:ext uri="{FF2B5EF4-FFF2-40B4-BE49-F238E27FC236}">
              <a16:creationId xmlns:a16="http://schemas.microsoft.com/office/drawing/2014/main" xmlns="" id="{52F037B2-9FDA-1609-B3BB-CB0509074F11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30" name="Text Box 89">
          <a:extLst>
            <a:ext uri="{FF2B5EF4-FFF2-40B4-BE49-F238E27FC236}">
              <a16:creationId xmlns:a16="http://schemas.microsoft.com/office/drawing/2014/main" xmlns="" id="{A75CBA19-9C9D-0DDA-99E5-A5E872D1777D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31" name="Text Box 89">
          <a:extLst>
            <a:ext uri="{FF2B5EF4-FFF2-40B4-BE49-F238E27FC236}">
              <a16:creationId xmlns:a16="http://schemas.microsoft.com/office/drawing/2014/main" xmlns="" id="{0B0CD036-371D-C666-FF22-5A4E12B56C45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32" name="Text Box 89">
          <a:extLst>
            <a:ext uri="{FF2B5EF4-FFF2-40B4-BE49-F238E27FC236}">
              <a16:creationId xmlns:a16="http://schemas.microsoft.com/office/drawing/2014/main" xmlns="" id="{131FBC25-E44A-3C4D-C5D5-B04FC0225125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33" name="Text Box 89">
          <a:extLst>
            <a:ext uri="{FF2B5EF4-FFF2-40B4-BE49-F238E27FC236}">
              <a16:creationId xmlns:a16="http://schemas.microsoft.com/office/drawing/2014/main" xmlns="" id="{A667F370-2905-8E8E-D492-7D2C5130AA1C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34" name="Text Box 89">
          <a:extLst>
            <a:ext uri="{FF2B5EF4-FFF2-40B4-BE49-F238E27FC236}">
              <a16:creationId xmlns:a16="http://schemas.microsoft.com/office/drawing/2014/main" xmlns="" id="{DA09530B-48B2-2866-4A4B-24D5394BB45F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35" name="Text Box 89">
          <a:extLst>
            <a:ext uri="{FF2B5EF4-FFF2-40B4-BE49-F238E27FC236}">
              <a16:creationId xmlns:a16="http://schemas.microsoft.com/office/drawing/2014/main" xmlns="" id="{4EAD416C-5932-E5EB-6D0D-D3A806337A49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36" name="Text Box 89">
          <a:extLst>
            <a:ext uri="{FF2B5EF4-FFF2-40B4-BE49-F238E27FC236}">
              <a16:creationId xmlns:a16="http://schemas.microsoft.com/office/drawing/2014/main" xmlns="" id="{99B8E49D-898C-1A50-0D2D-8A198A6A27B3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437" name="Text Box 89">
          <a:extLst>
            <a:ext uri="{FF2B5EF4-FFF2-40B4-BE49-F238E27FC236}">
              <a16:creationId xmlns:a16="http://schemas.microsoft.com/office/drawing/2014/main" xmlns="" id="{4B03F9ED-1019-56B6-33E7-4BD028E045E1}"/>
            </a:ext>
          </a:extLst>
        </xdr:cNvPr>
        <xdr:cNvSpPr txBox="1">
          <a:spLocks noChangeArrowheads="1"/>
        </xdr:cNvSpPr>
      </xdr:nvSpPr>
      <xdr:spPr bwMode="auto">
        <a:xfrm>
          <a:off x="3190422" y="974997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38" name="Text Box 89">
          <a:extLst>
            <a:ext uri="{FF2B5EF4-FFF2-40B4-BE49-F238E27FC236}">
              <a16:creationId xmlns:a16="http://schemas.microsoft.com/office/drawing/2014/main" xmlns="" id="{9437E140-FB64-109F-E903-EB2340AA5C85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39" name="Text Box 89">
          <a:extLst>
            <a:ext uri="{FF2B5EF4-FFF2-40B4-BE49-F238E27FC236}">
              <a16:creationId xmlns:a16="http://schemas.microsoft.com/office/drawing/2014/main" xmlns="" id="{F23AEADE-E025-DC21-1012-BBECF752A3D8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0" name="Text Box 89">
          <a:extLst>
            <a:ext uri="{FF2B5EF4-FFF2-40B4-BE49-F238E27FC236}">
              <a16:creationId xmlns:a16="http://schemas.microsoft.com/office/drawing/2014/main" xmlns="" id="{3591EC78-469C-BB8D-7417-C0ED33C90F1A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1" name="Text Box 89">
          <a:extLst>
            <a:ext uri="{FF2B5EF4-FFF2-40B4-BE49-F238E27FC236}">
              <a16:creationId xmlns:a16="http://schemas.microsoft.com/office/drawing/2014/main" xmlns="" id="{16768233-DD88-CABC-39B3-F00047498EB9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2" name="Text Box 89">
          <a:extLst>
            <a:ext uri="{FF2B5EF4-FFF2-40B4-BE49-F238E27FC236}">
              <a16:creationId xmlns:a16="http://schemas.microsoft.com/office/drawing/2014/main" xmlns="" id="{29256693-5AD5-E279-BF5F-F5F85D27BB54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3" name="Text Box 89">
          <a:extLst>
            <a:ext uri="{FF2B5EF4-FFF2-40B4-BE49-F238E27FC236}">
              <a16:creationId xmlns:a16="http://schemas.microsoft.com/office/drawing/2014/main" xmlns="" id="{B0C4FD42-5D7B-10FA-0CB2-3D1E124C1A51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4" name="Text Box 89">
          <a:extLst>
            <a:ext uri="{FF2B5EF4-FFF2-40B4-BE49-F238E27FC236}">
              <a16:creationId xmlns:a16="http://schemas.microsoft.com/office/drawing/2014/main" xmlns="" id="{8A9F0BB3-B344-1925-0490-422CC24331D0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5" name="Text Box 89">
          <a:extLst>
            <a:ext uri="{FF2B5EF4-FFF2-40B4-BE49-F238E27FC236}">
              <a16:creationId xmlns:a16="http://schemas.microsoft.com/office/drawing/2014/main" xmlns="" id="{AF31649D-7E80-081E-0A2C-D03D88BBBABA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6" name="Text Box 89">
          <a:extLst>
            <a:ext uri="{FF2B5EF4-FFF2-40B4-BE49-F238E27FC236}">
              <a16:creationId xmlns:a16="http://schemas.microsoft.com/office/drawing/2014/main" xmlns="" id="{341FAE33-8067-0109-4B5E-C9F136092C33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7" name="Text Box 89">
          <a:extLst>
            <a:ext uri="{FF2B5EF4-FFF2-40B4-BE49-F238E27FC236}">
              <a16:creationId xmlns:a16="http://schemas.microsoft.com/office/drawing/2014/main" xmlns="" id="{1B2AD83E-8008-BB54-C73F-537D8E3DAB6F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8" name="Text Box 89">
          <a:extLst>
            <a:ext uri="{FF2B5EF4-FFF2-40B4-BE49-F238E27FC236}">
              <a16:creationId xmlns:a16="http://schemas.microsoft.com/office/drawing/2014/main" xmlns="" id="{AC1676DF-21B2-2C34-1F43-613E3C7992A4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49" name="Text Box 89">
          <a:extLst>
            <a:ext uri="{FF2B5EF4-FFF2-40B4-BE49-F238E27FC236}">
              <a16:creationId xmlns:a16="http://schemas.microsoft.com/office/drawing/2014/main" xmlns="" id="{5BB73ED4-F609-F466-6FC7-0BFCEE67EE3F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50" name="Text Box 89">
          <a:extLst>
            <a:ext uri="{FF2B5EF4-FFF2-40B4-BE49-F238E27FC236}">
              <a16:creationId xmlns:a16="http://schemas.microsoft.com/office/drawing/2014/main" xmlns="" id="{5FDE029C-EC93-2932-CDF8-A2EE4B129259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51" name="Text Box 89">
          <a:extLst>
            <a:ext uri="{FF2B5EF4-FFF2-40B4-BE49-F238E27FC236}">
              <a16:creationId xmlns:a16="http://schemas.microsoft.com/office/drawing/2014/main" xmlns="" id="{4F6F88ED-31A3-1E16-BA7B-FBCE2F281C4E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82097</xdr:rowOff>
    </xdr:from>
    <xdr:to>
      <xdr:col>7</xdr:col>
      <xdr:colOff>6351</xdr:colOff>
      <xdr:row>29</xdr:row>
      <xdr:rowOff>82097</xdr:rowOff>
    </xdr:to>
    <xdr:sp macro="" textlink="">
      <xdr:nvSpPr>
        <xdr:cNvPr id="452" name="Text Box 89">
          <a:extLst>
            <a:ext uri="{FF2B5EF4-FFF2-40B4-BE49-F238E27FC236}">
              <a16:creationId xmlns:a16="http://schemas.microsoft.com/office/drawing/2014/main" xmlns="" id="{6DB28381-873D-7039-BF36-EB943AE2D3A5}"/>
            </a:ext>
          </a:extLst>
        </xdr:cNvPr>
        <xdr:cNvSpPr txBox="1">
          <a:spLocks noChangeArrowheads="1"/>
        </xdr:cNvSpPr>
      </xdr:nvSpPr>
      <xdr:spPr bwMode="auto">
        <a:xfrm>
          <a:off x="3190422" y="10586811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53" name="Text Box 89">
          <a:extLst>
            <a:ext uri="{FF2B5EF4-FFF2-40B4-BE49-F238E27FC236}">
              <a16:creationId xmlns:a16="http://schemas.microsoft.com/office/drawing/2014/main" xmlns="" id="{7581558A-87F3-4609-39B4-DBBFC77D7D92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54" name="Text Box 89">
          <a:extLst>
            <a:ext uri="{FF2B5EF4-FFF2-40B4-BE49-F238E27FC236}">
              <a16:creationId xmlns:a16="http://schemas.microsoft.com/office/drawing/2014/main" xmlns="" id="{B4F3D602-C444-B915-77D3-C3AD6560691F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55" name="Text Box 89">
          <a:extLst>
            <a:ext uri="{FF2B5EF4-FFF2-40B4-BE49-F238E27FC236}">
              <a16:creationId xmlns:a16="http://schemas.microsoft.com/office/drawing/2014/main" xmlns="" id="{EDD68E8B-5236-ECF9-1B71-9D72BDFD5263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56" name="Text Box 89">
          <a:extLst>
            <a:ext uri="{FF2B5EF4-FFF2-40B4-BE49-F238E27FC236}">
              <a16:creationId xmlns:a16="http://schemas.microsoft.com/office/drawing/2014/main" xmlns="" id="{58BCD644-40F3-7BAF-171B-ACD6C3F396C2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57" name="Text Box 89">
          <a:extLst>
            <a:ext uri="{FF2B5EF4-FFF2-40B4-BE49-F238E27FC236}">
              <a16:creationId xmlns:a16="http://schemas.microsoft.com/office/drawing/2014/main" xmlns="" id="{3EC6977E-F3EB-F582-95FB-20B885877CB3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58" name="Text Box 89">
          <a:extLst>
            <a:ext uri="{FF2B5EF4-FFF2-40B4-BE49-F238E27FC236}">
              <a16:creationId xmlns:a16="http://schemas.microsoft.com/office/drawing/2014/main" xmlns="" id="{D55E8820-CFD4-D9CC-506B-D1FCE885B0DE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59" name="Text Box 89">
          <a:extLst>
            <a:ext uri="{FF2B5EF4-FFF2-40B4-BE49-F238E27FC236}">
              <a16:creationId xmlns:a16="http://schemas.microsoft.com/office/drawing/2014/main" xmlns="" id="{E0789880-AD6B-F5CC-4934-8A3594C4DAE7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60" name="Text Box 89">
          <a:extLst>
            <a:ext uri="{FF2B5EF4-FFF2-40B4-BE49-F238E27FC236}">
              <a16:creationId xmlns:a16="http://schemas.microsoft.com/office/drawing/2014/main" xmlns="" id="{9915CBFB-2C1C-51E6-DFDA-BE9A8AE5C633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61" name="Text Box 89">
          <a:extLst>
            <a:ext uri="{FF2B5EF4-FFF2-40B4-BE49-F238E27FC236}">
              <a16:creationId xmlns:a16="http://schemas.microsoft.com/office/drawing/2014/main" xmlns="" id="{CD93D565-62B4-2D8B-7833-FCF2A781D415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62" name="Text Box 89">
          <a:extLst>
            <a:ext uri="{FF2B5EF4-FFF2-40B4-BE49-F238E27FC236}">
              <a16:creationId xmlns:a16="http://schemas.microsoft.com/office/drawing/2014/main" xmlns="" id="{8304F200-2665-E30E-8B58-03C33CB2AFBB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63" name="Text Box 89">
          <a:extLst>
            <a:ext uri="{FF2B5EF4-FFF2-40B4-BE49-F238E27FC236}">
              <a16:creationId xmlns:a16="http://schemas.microsoft.com/office/drawing/2014/main" xmlns="" id="{26EF9611-AE7F-58B5-4391-F21AB884955F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64" name="Text Box 89">
          <a:extLst>
            <a:ext uri="{FF2B5EF4-FFF2-40B4-BE49-F238E27FC236}">
              <a16:creationId xmlns:a16="http://schemas.microsoft.com/office/drawing/2014/main" xmlns="" id="{81157228-C3F1-AEF8-DAA9-BB3E99F5D918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65" name="Text Box 89">
          <a:extLst>
            <a:ext uri="{FF2B5EF4-FFF2-40B4-BE49-F238E27FC236}">
              <a16:creationId xmlns:a16="http://schemas.microsoft.com/office/drawing/2014/main" xmlns="" id="{522884AD-8933-3F42-1911-6E67DD8AE4F8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466" name="Text Box 89">
          <a:extLst>
            <a:ext uri="{FF2B5EF4-FFF2-40B4-BE49-F238E27FC236}">
              <a16:creationId xmlns:a16="http://schemas.microsoft.com/office/drawing/2014/main" xmlns="" id="{7DDD81AD-A0B2-5223-8499-C0C3C165C503}"/>
            </a:ext>
          </a:extLst>
        </xdr:cNvPr>
        <xdr:cNvSpPr txBox="1">
          <a:spLocks noChangeArrowheads="1"/>
        </xdr:cNvSpPr>
      </xdr:nvSpPr>
      <xdr:spPr bwMode="auto">
        <a:xfrm>
          <a:off x="3190422" y="105936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 editAs="oneCell">
    <xdr:from>
      <xdr:col>1</xdr:col>
      <xdr:colOff>22012</xdr:colOff>
      <xdr:row>1</xdr:row>
      <xdr:rowOff>36406</xdr:rowOff>
    </xdr:from>
    <xdr:to>
      <xdr:col>5</xdr:col>
      <xdr:colOff>304799</xdr:colOff>
      <xdr:row>4</xdr:row>
      <xdr:rowOff>143933</xdr:rowOff>
    </xdr:to>
    <xdr:pic>
      <xdr:nvPicPr>
        <xdr:cNvPr id="988021" name="Imagen 2">
          <a:extLst>
            <a:ext uri="{FF2B5EF4-FFF2-40B4-BE49-F238E27FC236}">
              <a16:creationId xmlns:a16="http://schemas.microsoft.com/office/drawing/2014/main" xmlns="" id="{348311DB-D6C5-2AF1-04F4-B340608A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52212" y="214206"/>
          <a:ext cx="1603587" cy="640927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4" name="Text Box 89">
          <a:extLst>
            <a:ext uri="{FF2B5EF4-FFF2-40B4-BE49-F238E27FC236}">
              <a16:creationId xmlns:a16="http://schemas.microsoft.com/office/drawing/2014/main" xmlns="" id="{7C2C3447-19A1-42A7-B5D6-19752029BFAE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12</xdr:row>
      <xdr:rowOff>88900</xdr:rowOff>
    </xdr:from>
    <xdr:to>
      <xdr:col>7</xdr:col>
      <xdr:colOff>6351</xdr:colOff>
      <xdr:row>12</xdr:row>
      <xdr:rowOff>88900</xdr:rowOff>
    </xdr:to>
    <xdr:sp macro="" textlink="">
      <xdr:nvSpPr>
        <xdr:cNvPr id="5" name="Text Box 89">
          <a:extLst>
            <a:ext uri="{FF2B5EF4-FFF2-40B4-BE49-F238E27FC236}">
              <a16:creationId xmlns:a16="http://schemas.microsoft.com/office/drawing/2014/main" xmlns="" id="{E6FD6E27-A8A9-4087-BD04-04A39C7C7324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13</xdr:row>
      <xdr:rowOff>88900</xdr:rowOff>
    </xdr:from>
    <xdr:to>
      <xdr:col>7</xdr:col>
      <xdr:colOff>6351</xdr:colOff>
      <xdr:row>13</xdr:row>
      <xdr:rowOff>88900</xdr:rowOff>
    </xdr:to>
    <xdr:sp macro="" textlink="">
      <xdr:nvSpPr>
        <xdr:cNvPr id="6" name="Text Box 89">
          <a:extLst>
            <a:ext uri="{FF2B5EF4-FFF2-40B4-BE49-F238E27FC236}">
              <a16:creationId xmlns:a16="http://schemas.microsoft.com/office/drawing/2014/main" xmlns="" id="{36D94320-2C66-4B1C-8FC0-95F35B9E9B45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13</xdr:row>
      <xdr:rowOff>88900</xdr:rowOff>
    </xdr:from>
    <xdr:to>
      <xdr:col>7</xdr:col>
      <xdr:colOff>6351</xdr:colOff>
      <xdr:row>13</xdr:row>
      <xdr:rowOff>88900</xdr:rowOff>
    </xdr:to>
    <xdr:sp macro="" textlink="">
      <xdr:nvSpPr>
        <xdr:cNvPr id="7" name="Text Box 89">
          <a:extLst>
            <a:ext uri="{FF2B5EF4-FFF2-40B4-BE49-F238E27FC236}">
              <a16:creationId xmlns:a16="http://schemas.microsoft.com/office/drawing/2014/main" xmlns="" id="{9528C0EF-8939-41D1-9F8B-64468EB7B37C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8" name="Text Box 89">
          <a:extLst>
            <a:ext uri="{FF2B5EF4-FFF2-40B4-BE49-F238E27FC236}">
              <a16:creationId xmlns:a16="http://schemas.microsoft.com/office/drawing/2014/main" xmlns="" id="{69ACFE75-6E84-48C1-A22F-D5EE13C7CE78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14</xdr:row>
      <xdr:rowOff>88900</xdr:rowOff>
    </xdr:from>
    <xdr:to>
      <xdr:col>7</xdr:col>
      <xdr:colOff>6351</xdr:colOff>
      <xdr:row>14</xdr:row>
      <xdr:rowOff>88900</xdr:rowOff>
    </xdr:to>
    <xdr:sp macro="" textlink="">
      <xdr:nvSpPr>
        <xdr:cNvPr id="9" name="Text Box 89">
          <a:extLst>
            <a:ext uri="{FF2B5EF4-FFF2-40B4-BE49-F238E27FC236}">
              <a16:creationId xmlns:a16="http://schemas.microsoft.com/office/drawing/2014/main" xmlns="" id="{2F95320C-72FA-40BA-BC2B-8472B49BFB1A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15</xdr:row>
      <xdr:rowOff>88900</xdr:rowOff>
    </xdr:from>
    <xdr:to>
      <xdr:col>7</xdr:col>
      <xdr:colOff>6351</xdr:colOff>
      <xdr:row>15</xdr:row>
      <xdr:rowOff>88900</xdr:rowOff>
    </xdr:to>
    <xdr:sp macro="" textlink="">
      <xdr:nvSpPr>
        <xdr:cNvPr id="10" name="Text Box 89">
          <a:extLst>
            <a:ext uri="{FF2B5EF4-FFF2-40B4-BE49-F238E27FC236}">
              <a16:creationId xmlns:a16="http://schemas.microsoft.com/office/drawing/2014/main" xmlns="" id="{B99D236B-6882-4933-9220-6E83976E9DBA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15</xdr:row>
      <xdr:rowOff>88900</xdr:rowOff>
    </xdr:from>
    <xdr:to>
      <xdr:col>7</xdr:col>
      <xdr:colOff>6351</xdr:colOff>
      <xdr:row>15</xdr:row>
      <xdr:rowOff>88900</xdr:rowOff>
    </xdr:to>
    <xdr:sp macro="" textlink="">
      <xdr:nvSpPr>
        <xdr:cNvPr id="11" name="Text Box 89">
          <a:extLst>
            <a:ext uri="{FF2B5EF4-FFF2-40B4-BE49-F238E27FC236}">
              <a16:creationId xmlns:a16="http://schemas.microsoft.com/office/drawing/2014/main" xmlns="" id="{24EA3857-4AD5-4BCE-9D3E-7ACA131F218E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16</xdr:row>
      <xdr:rowOff>88900</xdr:rowOff>
    </xdr:from>
    <xdr:to>
      <xdr:col>7</xdr:col>
      <xdr:colOff>6351</xdr:colOff>
      <xdr:row>16</xdr:row>
      <xdr:rowOff>88900</xdr:rowOff>
    </xdr:to>
    <xdr:sp macro="" textlink="">
      <xdr:nvSpPr>
        <xdr:cNvPr id="12" name="Text Box 89">
          <a:extLst>
            <a:ext uri="{FF2B5EF4-FFF2-40B4-BE49-F238E27FC236}">
              <a16:creationId xmlns:a16="http://schemas.microsoft.com/office/drawing/2014/main" xmlns="" id="{5E2FF765-DB27-4408-A3DF-E92FE712426C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16</xdr:row>
      <xdr:rowOff>88900</xdr:rowOff>
    </xdr:from>
    <xdr:to>
      <xdr:col>7</xdr:col>
      <xdr:colOff>6351</xdr:colOff>
      <xdr:row>16</xdr:row>
      <xdr:rowOff>88900</xdr:rowOff>
    </xdr:to>
    <xdr:sp macro="" textlink="">
      <xdr:nvSpPr>
        <xdr:cNvPr id="13" name="Text Box 89">
          <a:extLst>
            <a:ext uri="{FF2B5EF4-FFF2-40B4-BE49-F238E27FC236}">
              <a16:creationId xmlns:a16="http://schemas.microsoft.com/office/drawing/2014/main" xmlns="" id="{AAFE606B-86AE-4592-BE5D-AF3E41F103C6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88900</xdr:rowOff>
    </xdr:from>
    <xdr:to>
      <xdr:col>7</xdr:col>
      <xdr:colOff>6351</xdr:colOff>
      <xdr:row>17</xdr:row>
      <xdr:rowOff>88900</xdr:rowOff>
    </xdr:to>
    <xdr:sp macro="" textlink="">
      <xdr:nvSpPr>
        <xdr:cNvPr id="14" name="Text Box 89">
          <a:extLst>
            <a:ext uri="{FF2B5EF4-FFF2-40B4-BE49-F238E27FC236}">
              <a16:creationId xmlns:a16="http://schemas.microsoft.com/office/drawing/2014/main" xmlns="" id="{1FA9E381-0639-45EF-8F89-4065025F0C81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17</xdr:row>
      <xdr:rowOff>88900</xdr:rowOff>
    </xdr:from>
    <xdr:to>
      <xdr:col>7</xdr:col>
      <xdr:colOff>6351</xdr:colOff>
      <xdr:row>17</xdr:row>
      <xdr:rowOff>88900</xdr:rowOff>
    </xdr:to>
    <xdr:sp macro="" textlink="">
      <xdr:nvSpPr>
        <xdr:cNvPr id="15" name="Text Box 89">
          <a:extLst>
            <a:ext uri="{FF2B5EF4-FFF2-40B4-BE49-F238E27FC236}">
              <a16:creationId xmlns:a16="http://schemas.microsoft.com/office/drawing/2014/main" xmlns="" id="{EAA405B9-4E2F-478D-9F5A-120CB8B03551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18</xdr:row>
      <xdr:rowOff>88900</xdr:rowOff>
    </xdr:from>
    <xdr:to>
      <xdr:col>7</xdr:col>
      <xdr:colOff>6351</xdr:colOff>
      <xdr:row>18</xdr:row>
      <xdr:rowOff>88900</xdr:rowOff>
    </xdr:to>
    <xdr:sp macro="" textlink="">
      <xdr:nvSpPr>
        <xdr:cNvPr id="16" name="Text Box 89">
          <a:extLst>
            <a:ext uri="{FF2B5EF4-FFF2-40B4-BE49-F238E27FC236}">
              <a16:creationId xmlns:a16="http://schemas.microsoft.com/office/drawing/2014/main" xmlns="" id="{6759056E-3078-4123-A0B4-76819A13A02A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18</xdr:row>
      <xdr:rowOff>88900</xdr:rowOff>
    </xdr:from>
    <xdr:to>
      <xdr:col>7</xdr:col>
      <xdr:colOff>6351</xdr:colOff>
      <xdr:row>18</xdr:row>
      <xdr:rowOff>88900</xdr:rowOff>
    </xdr:to>
    <xdr:sp macro="" textlink="">
      <xdr:nvSpPr>
        <xdr:cNvPr id="17" name="Text Box 89">
          <a:extLst>
            <a:ext uri="{FF2B5EF4-FFF2-40B4-BE49-F238E27FC236}">
              <a16:creationId xmlns:a16="http://schemas.microsoft.com/office/drawing/2014/main" xmlns="" id="{01BA4307-FA9C-4E89-8E6C-ED9CD36508AF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19</xdr:row>
      <xdr:rowOff>88900</xdr:rowOff>
    </xdr:from>
    <xdr:to>
      <xdr:col>7</xdr:col>
      <xdr:colOff>6351</xdr:colOff>
      <xdr:row>19</xdr:row>
      <xdr:rowOff>88900</xdr:rowOff>
    </xdr:to>
    <xdr:sp macro="" textlink="">
      <xdr:nvSpPr>
        <xdr:cNvPr id="18" name="Text Box 89">
          <a:extLst>
            <a:ext uri="{FF2B5EF4-FFF2-40B4-BE49-F238E27FC236}">
              <a16:creationId xmlns:a16="http://schemas.microsoft.com/office/drawing/2014/main" xmlns="" id="{9069C5B4-909E-4B41-B062-47A578B25083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19</xdr:row>
      <xdr:rowOff>88900</xdr:rowOff>
    </xdr:from>
    <xdr:to>
      <xdr:col>7</xdr:col>
      <xdr:colOff>6351</xdr:colOff>
      <xdr:row>19</xdr:row>
      <xdr:rowOff>88900</xdr:rowOff>
    </xdr:to>
    <xdr:sp macro="" textlink="">
      <xdr:nvSpPr>
        <xdr:cNvPr id="19" name="Text Box 89">
          <a:extLst>
            <a:ext uri="{FF2B5EF4-FFF2-40B4-BE49-F238E27FC236}">
              <a16:creationId xmlns:a16="http://schemas.microsoft.com/office/drawing/2014/main" xmlns="" id="{BB4962C1-343F-404B-AB0C-C6B3855A2DDC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88900</xdr:rowOff>
    </xdr:from>
    <xdr:to>
      <xdr:col>7</xdr:col>
      <xdr:colOff>6351</xdr:colOff>
      <xdr:row>20</xdr:row>
      <xdr:rowOff>88900</xdr:rowOff>
    </xdr:to>
    <xdr:sp macro="" textlink="">
      <xdr:nvSpPr>
        <xdr:cNvPr id="20" name="Text Box 89">
          <a:extLst>
            <a:ext uri="{FF2B5EF4-FFF2-40B4-BE49-F238E27FC236}">
              <a16:creationId xmlns:a16="http://schemas.microsoft.com/office/drawing/2014/main" xmlns="" id="{C7030992-0620-4224-BA2A-0D3E9954816D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20</xdr:row>
      <xdr:rowOff>88900</xdr:rowOff>
    </xdr:from>
    <xdr:to>
      <xdr:col>7</xdr:col>
      <xdr:colOff>6351</xdr:colOff>
      <xdr:row>20</xdr:row>
      <xdr:rowOff>88900</xdr:rowOff>
    </xdr:to>
    <xdr:sp macro="" textlink="">
      <xdr:nvSpPr>
        <xdr:cNvPr id="21" name="Text Box 89">
          <a:extLst>
            <a:ext uri="{FF2B5EF4-FFF2-40B4-BE49-F238E27FC236}">
              <a16:creationId xmlns:a16="http://schemas.microsoft.com/office/drawing/2014/main" xmlns="" id="{613F9652-6027-45FB-9154-A7BD8C8009DE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21</xdr:row>
      <xdr:rowOff>88900</xdr:rowOff>
    </xdr:from>
    <xdr:to>
      <xdr:col>7</xdr:col>
      <xdr:colOff>6351</xdr:colOff>
      <xdr:row>21</xdr:row>
      <xdr:rowOff>88900</xdr:rowOff>
    </xdr:to>
    <xdr:sp macro="" textlink="">
      <xdr:nvSpPr>
        <xdr:cNvPr id="22" name="Text Box 89">
          <a:extLst>
            <a:ext uri="{FF2B5EF4-FFF2-40B4-BE49-F238E27FC236}">
              <a16:creationId xmlns:a16="http://schemas.microsoft.com/office/drawing/2014/main" xmlns="" id="{FEF5DAA1-18C4-4180-AB87-4DAF64C62F3C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21</xdr:row>
      <xdr:rowOff>88900</xdr:rowOff>
    </xdr:from>
    <xdr:to>
      <xdr:col>7</xdr:col>
      <xdr:colOff>6351</xdr:colOff>
      <xdr:row>21</xdr:row>
      <xdr:rowOff>88900</xdr:rowOff>
    </xdr:to>
    <xdr:sp macro="" textlink="">
      <xdr:nvSpPr>
        <xdr:cNvPr id="23" name="Text Box 89">
          <a:extLst>
            <a:ext uri="{FF2B5EF4-FFF2-40B4-BE49-F238E27FC236}">
              <a16:creationId xmlns:a16="http://schemas.microsoft.com/office/drawing/2014/main" xmlns="" id="{F4DE2FE5-819C-4899-A081-3518BE97927D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22</xdr:row>
      <xdr:rowOff>88900</xdr:rowOff>
    </xdr:from>
    <xdr:to>
      <xdr:col>7</xdr:col>
      <xdr:colOff>6351</xdr:colOff>
      <xdr:row>22</xdr:row>
      <xdr:rowOff>88900</xdr:rowOff>
    </xdr:to>
    <xdr:sp macro="" textlink="">
      <xdr:nvSpPr>
        <xdr:cNvPr id="24" name="Text Box 89">
          <a:extLst>
            <a:ext uri="{FF2B5EF4-FFF2-40B4-BE49-F238E27FC236}">
              <a16:creationId xmlns:a16="http://schemas.microsoft.com/office/drawing/2014/main" xmlns="" id="{B7DF77FD-533A-44FE-8513-81643CFF6416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22</xdr:row>
      <xdr:rowOff>88900</xdr:rowOff>
    </xdr:from>
    <xdr:to>
      <xdr:col>7</xdr:col>
      <xdr:colOff>6351</xdr:colOff>
      <xdr:row>22</xdr:row>
      <xdr:rowOff>88900</xdr:rowOff>
    </xdr:to>
    <xdr:sp macro="" textlink="">
      <xdr:nvSpPr>
        <xdr:cNvPr id="25" name="Text Box 89">
          <a:extLst>
            <a:ext uri="{FF2B5EF4-FFF2-40B4-BE49-F238E27FC236}">
              <a16:creationId xmlns:a16="http://schemas.microsoft.com/office/drawing/2014/main" xmlns="" id="{5A9C1CBD-2FEC-4D32-AAA8-D47A41B6307A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88900</xdr:rowOff>
    </xdr:from>
    <xdr:to>
      <xdr:col>7</xdr:col>
      <xdr:colOff>6351</xdr:colOff>
      <xdr:row>23</xdr:row>
      <xdr:rowOff>88900</xdr:rowOff>
    </xdr:to>
    <xdr:sp macro="" textlink="">
      <xdr:nvSpPr>
        <xdr:cNvPr id="26" name="Text Box 89">
          <a:extLst>
            <a:ext uri="{FF2B5EF4-FFF2-40B4-BE49-F238E27FC236}">
              <a16:creationId xmlns:a16="http://schemas.microsoft.com/office/drawing/2014/main" xmlns="" id="{4210A8EF-6082-47DD-BEA7-CF322EB5E9EA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23</xdr:row>
      <xdr:rowOff>88900</xdr:rowOff>
    </xdr:from>
    <xdr:to>
      <xdr:col>7</xdr:col>
      <xdr:colOff>6351</xdr:colOff>
      <xdr:row>23</xdr:row>
      <xdr:rowOff>88900</xdr:rowOff>
    </xdr:to>
    <xdr:sp macro="" textlink="">
      <xdr:nvSpPr>
        <xdr:cNvPr id="27" name="Text Box 89">
          <a:extLst>
            <a:ext uri="{FF2B5EF4-FFF2-40B4-BE49-F238E27FC236}">
              <a16:creationId xmlns:a16="http://schemas.microsoft.com/office/drawing/2014/main" xmlns="" id="{D2AAB865-98AB-4A16-A9B5-555E368EA9E3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88900</xdr:rowOff>
    </xdr:from>
    <xdr:to>
      <xdr:col>7</xdr:col>
      <xdr:colOff>6351</xdr:colOff>
      <xdr:row>24</xdr:row>
      <xdr:rowOff>88900</xdr:rowOff>
    </xdr:to>
    <xdr:sp macro="" textlink="">
      <xdr:nvSpPr>
        <xdr:cNvPr id="28" name="Text Box 89">
          <a:extLst>
            <a:ext uri="{FF2B5EF4-FFF2-40B4-BE49-F238E27FC236}">
              <a16:creationId xmlns:a16="http://schemas.microsoft.com/office/drawing/2014/main" xmlns="" id="{0703004F-A81C-4FE2-83AF-893752EAAE3E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24</xdr:row>
      <xdr:rowOff>88900</xdr:rowOff>
    </xdr:from>
    <xdr:to>
      <xdr:col>7</xdr:col>
      <xdr:colOff>6351</xdr:colOff>
      <xdr:row>24</xdr:row>
      <xdr:rowOff>88900</xdr:rowOff>
    </xdr:to>
    <xdr:sp macro="" textlink="">
      <xdr:nvSpPr>
        <xdr:cNvPr id="31" name="Text Box 89">
          <a:extLst>
            <a:ext uri="{FF2B5EF4-FFF2-40B4-BE49-F238E27FC236}">
              <a16:creationId xmlns:a16="http://schemas.microsoft.com/office/drawing/2014/main" xmlns="" id="{A0AEC817-40AB-4632-A54C-D0C9C9EF57E3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88900</xdr:rowOff>
    </xdr:from>
    <xdr:to>
      <xdr:col>7</xdr:col>
      <xdr:colOff>6351</xdr:colOff>
      <xdr:row>25</xdr:row>
      <xdr:rowOff>88900</xdr:rowOff>
    </xdr:to>
    <xdr:sp macro="" textlink="">
      <xdr:nvSpPr>
        <xdr:cNvPr id="39" name="Text Box 89">
          <a:extLst>
            <a:ext uri="{FF2B5EF4-FFF2-40B4-BE49-F238E27FC236}">
              <a16:creationId xmlns:a16="http://schemas.microsoft.com/office/drawing/2014/main" xmlns="" id="{94A90943-7A6E-43A9-871F-3E6300EF33C0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25</xdr:row>
      <xdr:rowOff>88900</xdr:rowOff>
    </xdr:from>
    <xdr:to>
      <xdr:col>7</xdr:col>
      <xdr:colOff>6351</xdr:colOff>
      <xdr:row>25</xdr:row>
      <xdr:rowOff>88900</xdr:rowOff>
    </xdr:to>
    <xdr:sp macro="" textlink="">
      <xdr:nvSpPr>
        <xdr:cNvPr id="52" name="Text Box 89">
          <a:extLst>
            <a:ext uri="{FF2B5EF4-FFF2-40B4-BE49-F238E27FC236}">
              <a16:creationId xmlns:a16="http://schemas.microsoft.com/office/drawing/2014/main" xmlns="" id="{29B4D9D3-CEC5-4876-A81F-1781FF5FCF70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53" name="Text Box 89">
          <a:extLst>
            <a:ext uri="{FF2B5EF4-FFF2-40B4-BE49-F238E27FC236}">
              <a16:creationId xmlns:a16="http://schemas.microsoft.com/office/drawing/2014/main" xmlns="" id="{599B988D-C017-48A0-9A07-F4AFD240E657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26</xdr:row>
      <xdr:rowOff>88900</xdr:rowOff>
    </xdr:from>
    <xdr:to>
      <xdr:col>7</xdr:col>
      <xdr:colOff>6351</xdr:colOff>
      <xdr:row>26</xdr:row>
      <xdr:rowOff>88900</xdr:rowOff>
    </xdr:to>
    <xdr:sp macro="" textlink="">
      <xdr:nvSpPr>
        <xdr:cNvPr id="66" name="Text Box 89">
          <a:extLst>
            <a:ext uri="{FF2B5EF4-FFF2-40B4-BE49-F238E27FC236}">
              <a16:creationId xmlns:a16="http://schemas.microsoft.com/office/drawing/2014/main" xmlns="" id="{FEC1768C-233D-440E-8E92-BA0361702404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88900</xdr:rowOff>
    </xdr:from>
    <xdr:to>
      <xdr:col>7</xdr:col>
      <xdr:colOff>6351</xdr:colOff>
      <xdr:row>27</xdr:row>
      <xdr:rowOff>88900</xdr:rowOff>
    </xdr:to>
    <xdr:sp macro="" textlink="">
      <xdr:nvSpPr>
        <xdr:cNvPr id="67" name="Text Box 89">
          <a:extLst>
            <a:ext uri="{FF2B5EF4-FFF2-40B4-BE49-F238E27FC236}">
              <a16:creationId xmlns:a16="http://schemas.microsoft.com/office/drawing/2014/main" xmlns="" id="{D8DBEEC3-204D-41DC-AAC7-3A1DABBF54C8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27</xdr:row>
      <xdr:rowOff>88900</xdr:rowOff>
    </xdr:from>
    <xdr:to>
      <xdr:col>7</xdr:col>
      <xdr:colOff>6351</xdr:colOff>
      <xdr:row>27</xdr:row>
      <xdr:rowOff>88900</xdr:rowOff>
    </xdr:to>
    <xdr:sp macro="" textlink="">
      <xdr:nvSpPr>
        <xdr:cNvPr id="80" name="Text Box 89">
          <a:extLst>
            <a:ext uri="{FF2B5EF4-FFF2-40B4-BE49-F238E27FC236}">
              <a16:creationId xmlns:a16="http://schemas.microsoft.com/office/drawing/2014/main" xmlns="" id="{D8A489FF-CE35-40AB-BD5E-D7D0B5D304D6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81" name="Text Box 89">
          <a:extLst>
            <a:ext uri="{FF2B5EF4-FFF2-40B4-BE49-F238E27FC236}">
              <a16:creationId xmlns:a16="http://schemas.microsoft.com/office/drawing/2014/main" xmlns="" id="{34579496-1347-451A-B0D2-F7E0F0432103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28</xdr:row>
      <xdr:rowOff>88900</xdr:rowOff>
    </xdr:from>
    <xdr:to>
      <xdr:col>7</xdr:col>
      <xdr:colOff>6351</xdr:colOff>
      <xdr:row>28</xdr:row>
      <xdr:rowOff>88900</xdr:rowOff>
    </xdr:to>
    <xdr:sp macro="" textlink="">
      <xdr:nvSpPr>
        <xdr:cNvPr id="96" name="Text Box 89">
          <a:extLst>
            <a:ext uri="{FF2B5EF4-FFF2-40B4-BE49-F238E27FC236}">
              <a16:creationId xmlns:a16="http://schemas.microsoft.com/office/drawing/2014/main" xmlns="" id="{8A23B456-3F37-45C4-987F-C69BB9DBEE99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97" name="Text Box 89">
          <a:extLst>
            <a:ext uri="{FF2B5EF4-FFF2-40B4-BE49-F238E27FC236}">
              <a16:creationId xmlns:a16="http://schemas.microsoft.com/office/drawing/2014/main" xmlns="" id="{89F58ABE-26D9-4A39-893A-F2DCA6501C09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xdr:twoCellAnchor>
    <xdr:from>
      <xdr:col>7</xdr:col>
      <xdr:colOff>6351</xdr:colOff>
      <xdr:row>29</xdr:row>
      <xdr:rowOff>88900</xdr:rowOff>
    </xdr:from>
    <xdr:to>
      <xdr:col>7</xdr:col>
      <xdr:colOff>6351</xdr:colOff>
      <xdr:row>29</xdr:row>
      <xdr:rowOff>88900</xdr:rowOff>
    </xdr:to>
    <xdr:sp macro="" textlink="">
      <xdr:nvSpPr>
        <xdr:cNvPr id="98" name="Text Box 89">
          <a:extLst>
            <a:ext uri="{FF2B5EF4-FFF2-40B4-BE49-F238E27FC236}">
              <a16:creationId xmlns:a16="http://schemas.microsoft.com/office/drawing/2014/main" xmlns="" id="{4F3CA938-3EDE-450C-A753-AE797055B9C2}"/>
            </a:ext>
          </a:extLst>
        </xdr:cNvPr>
        <xdr:cNvSpPr txBox="1">
          <a:spLocks noChangeArrowheads="1"/>
        </xdr:cNvSpPr>
      </xdr:nvSpPr>
      <xdr:spPr bwMode="auto">
        <a:xfrm>
          <a:off x="2273301" y="220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9</xdr:row>
      <xdr:rowOff>0</xdr:rowOff>
    </xdr:from>
    <xdr:to>
      <xdr:col>6</xdr:col>
      <xdr:colOff>861060</xdr:colOff>
      <xdr:row>9</xdr:row>
      <xdr:rowOff>0</xdr:rowOff>
    </xdr:to>
    <xdr:pic>
      <xdr:nvPicPr>
        <xdr:cNvPr id="969754" name="Picture 3">
          <a:extLst>
            <a:ext uri="{FF2B5EF4-FFF2-40B4-BE49-F238E27FC236}">
              <a16:creationId xmlns:a16="http://schemas.microsoft.com/office/drawing/2014/main" xmlns="" id="{9A99B7D0-9C7F-4C5E-E9C0-579C77CA1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255520"/>
          <a:ext cx="217932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7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11632" name="Object 368" hidden="1">
              <a:extLst>
                <a:ext uri="{63B3BB69-23CF-44E3-9099-C40C66FF867C}">
                  <a14:compatExt spid="_x0000_s11632"/>
                </a:ext>
                <a:ext uri="{FF2B5EF4-FFF2-40B4-BE49-F238E27FC236}">
                  <a16:creationId xmlns:a16="http://schemas.microsoft.com/office/drawing/2014/main" xmlns="" id="{CFBB8536-4E8F-79B5-D664-15E945AAD7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1</xdr:col>
      <xdr:colOff>38100</xdr:colOff>
      <xdr:row>1</xdr:row>
      <xdr:rowOff>36195</xdr:rowOff>
    </xdr:from>
    <xdr:to>
      <xdr:col>5</xdr:col>
      <xdr:colOff>285750</xdr:colOff>
      <xdr:row>4</xdr:row>
      <xdr:rowOff>133350</xdr:rowOff>
    </xdr:to>
    <xdr:pic>
      <xdr:nvPicPr>
        <xdr:cNvPr id="969755" name="Imagen 2">
          <a:extLst>
            <a:ext uri="{FF2B5EF4-FFF2-40B4-BE49-F238E27FC236}">
              <a16:creationId xmlns:a16="http://schemas.microsoft.com/office/drawing/2014/main" xmlns="" id="{1A0FAE7A-E923-6AD5-E61D-001F0620C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61950" y="207645"/>
          <a:ext cx="1543050" cy="611505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243840</xdr:colOff>
      <xdr:row>9</xdr:row>
      <xdr:rowOff>0</xdr:rowOff>
    </xdr:from>
    <xdr:to>
      <xdr:col>3</xdr:col>
      <xdr:colOff>853440</xdr:colOff>
      <xdr:row>9</xdr:row>
      <xdr:rowOff>0</xdr:rowOff>
    </xdr:to>
    <xdr:pic>
      <xdr:nvPicPr>
        <xdr:cNvPr id="970806" name="Picture 6">
          <a:extLst>
            <a:ext uri="{FF2B5EF4-FFF2-40B4-BE49-F238E27FC236}">
              <a16:creationId xmlns:a16="http://schemas.microsoft.com/office/drawing/2014/main" xmlns="" id="{40599B12-18A0-9352-B50E-B1F70330B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148840"/>
          <a:ext cx="101346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6351</xdr:colOff>
      <xdr:row>12</xdr:row>
      <xdr:rowOff>88900</xdr:rowOff>
    </xdr:from>
    <xdr:to>
      <xdr:col>9</xdr:col>
      <xdr:colOff>6351</xdr:colOff>
      <xdr:row>12</xdr:row>
      <xdr:rowOff>88900</xdr:rowOff>
    </xdr:to>
    <xdr:sp macro="" textlink="">
      <xdr:nvSpPr>
        <xdr:cNvPr id="11" name="Text Box 89">
          <a:extLst>
            <a:ext uri="{FF2B5EF4-FFF2-40B4-BE49-F238E27FC236}">
              <a16:creationId xmlns:a16="http://schemas.microsoft.com/office/drawing/2014/main" xmlns="" id="{919BE1B3-5B1F-635C-31B4-396840BD56CF}"/>
            </a:ext>
          </a:extLst>
        </xdr:cNvPr>
        <xdr:cNvSpPr txBox="1">
          <a:spLocks noChangeArrowheads="1"/>
        </xdr:cNvSpPr>
      </xdr:nvSpPr>
      <xdr:spPr bwMode="auto">
        <a:xfrm>
          <a:off x="3187701" y="3241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R2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R4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R5</a:t>
          </a:r>
        </a:p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R11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</xdr:row>
          <xdr:rowOff>0</xdr:rowOff>
        </xdr:from>
        <xdr:to>
          <xdr:col>0</xdr:col>
          <xdr:colOff>0</xdr:colOff>
          <xdr:row>9</xdr:row>
          <xdr:rowOff>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xmlns="" id="{28704FA8-6112-BC4C-49C8-B57B258165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9</xdr:row>
          <xdr:rowOff>0</xdr:rowOff>
        </xdr:from>
        <xdr:to>
          <xdr:col>10</xdr:col>
          <xdr:colOff>0</xdr:colOff>
          <xdr:row>9</xdr:row>
          <xdr:rowOff>0</xdr:rowOff>
        </xdr:to>
        <xdr:sp macro="" textlink="">
          <xdr:nvSpPr>
            <xdr:cNvPr id="10245" name="Object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xmlns="" id="{096EE355-D0B3-7892-5EAA-BAC99558E0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0</xdr:rowOff>
        </xdr:from>
        <xdr:to>
          <xdr:col>4</xdr:col>
          <xdr:colOff>0</xdr:colOff>
          <xdr:row>7</xdr:row>
          <xdr:rowOff>0</xdr:rowOff>
        </xdr:to>
        <xdr:sp macro="" textlink="">
          <xdr:nvSpPr>
            <xdr:cNvPr id="10598" name="Object 358" hidden="1">
              <a:extLst>
                <a:ext uri="{63B3BB69-23CF-44E3-9099-C40C66FF867C}">
                  <a14:compatExt spid="_x0000_s10598"/>
                </a:ext>
                <a:ext uri="{FF2B5EF4-FFF2-40B4-BE49-F238E27FC236}">
                  <a16:creationId xmlns:a16="http://schemas.microsoft.com/office/drawing/2014/main" xmlns="" id="{F18E736D-3FCD-0557-5873-E7D63CCAC8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1</xdr:col>
      <xdr:colOff>38915</xdr:colOff>
      <xdr:row>1</xdr:row>
      <xdr:rowOff>42182</xdr:rowOff>
    </xdr:from>
    <xdr:to>
      <xdr:col>5</xdr:col>
      <xdr:colOff>295274</xdr:colOff>
      <xdr:row>4</xdr:row>
      <xdr:rowOff>143934</xdr:rowOff>
    </xdr:to>
    <xdr:pic>
      <xdr:nvPicPr>
        <xdr:cNvPr id="970809" name="Imagen 2">
          <a:extLst>
            <a:ext uri="{FF2B5EF4-FFF2-40B4-BE49-F238E27FC236}">
              <a16:creationId xmlns:a16="http://schemas.microsoft.com/office/drawing/2014/main" xmlns="" id="{03ECD66F-C548-BCDC-FF19-ABCFE1B0A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6" t="24185" r="48949" b="57584"/>
        <a:stretch>
          <a:fillRect/>
        </a:stretch>
      </xdr:blipFill>
      <xdr:spPr bwMode="auto">
        <a:xfrm>
          <a:off x="369115" y="219982"/>
          <a:ext cx="1577159" cy="635152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JENITH%20%20LINARES\Mis%20documentos\SEGOBID\2006\ADMIN%20RIESGO\IDENTIFICACION%20GESTION%20TECNOLOGIC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JENITH\Mis%20documentos\LIBERTY%20SEGUROS\AVANCE%202\PROPUESTA%20METODOLOGICA%20JELGA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NTROL%20INTERNO%20CGC\TALLER\GESTION%20DEL%20RIES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ISTEMA%20INTEGRADO%20DE%20GESTION\VARIOS\Administraci&#243;n%20de%20Riesgos\RIESGO%20CONSOLID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SECRETARIA%20DE%20GOBIERNO/CONTROL%20INTERNO%20CGC/TALLER/GESTION%20DEL%20RIESG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NITH/Mis%20documentos/CONTROL%20INTERNO%20REVIFISCAL/MATERIAL%20REVISORIA%20FISCAL/TALLER/A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NITH/Mis%20documentos/CONTROL%20INTERNO%20REVIFISCAL/MATERIAL%20REVISORIA%20FISCAL/TALLER/GESTION%20DEL%20RIESGO%20Y%20CONTRO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JENITH%20%20LINARES\Mis%20documentos\CONTROL%20INTERNO%20CGC\TALLER\GESTION%20DEL%20RIESGO%20Y%20CONTRO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R"/>
      <sheetName val="FUENTES"/>
    </sheetNames>
    <sheetDataSet>
      <sheetData sheetId="0"/>
      <sheetData sheetId="1">
        <row r="3">
          <cell r="A3" t="str">
            <v>PERSONA</v>
          </cell>
          <cell r="B3" t="str">
            <v>OPERACIÓN</v>
          </cell>
          <cell r="C3" t="str">
            <v>INSTALACIONES</v>
          </cell>
          <cell r="D3" t="str">
            <v>TECNOLOGIA</v>
          </cell>
          <cell r="E3" t="str">
            <v>SISTEMAS DE INFORMACION</v>
          </cell>
          <cell r="F3" t="str">
            <v>ESTRATEGICO</v>
          </cell>
          <cell r="G3" t="str">
            <v>CONFLICTOS SOCIALES</v>
          </cell>
          <cell r="H3" t="str">
            <v>POLITICAS GUBERNAMENTALES</v>
          </cell>
          <cell r="I3" t="str">
            <v>PROCESO</v>
          </cell>
          <cell r="J3" t="str">
            <v>FINANCIERO</v>
          </cell>
          <cell r="K3" t="str">
            <v>REPORTES NO FINANCIEROS</v>
          </cell>
          <cell r="L3" t="str">
            <v>CUMPLIMIENTO</v>
          </cell>
          <cell r="M3" t="str">
            <v>INTEGRIDAD</v>
          </cell>
          <cell r="N3" t="str">
            <v>RELACION</v>
          </cell>
          <cell r="O3" t="str">
            <v>ACCESO</v>
          </cell>
          <cell r="P3" t="str">
            <v>SEGURIDAD GRAL</v>
          </cell>
          <cell r="Q3" t="str">
            <v>UTILIDAD</v>
          </cell>
          <cell r="R3" t="str">
            <v>INFRAESTRUCTURA</v>
          </cell>
        </row>
        <row r="4">
          <cell r="A4" t="str">
            <v>Fraude de Empleados</v>
          </cell>
        </row>
        <row r="5">
          <cell r="A5" t="str">
            <v>Colusión</v>
          </cell>
        </row>
        <row r="6">
          <cell r="A6" t="str">
            <v>Actividades no autorizadas</v>
          </cell>
        </row>
        <row r="7">
          <cell r="A7" t="str">
            <v>Ausencia o pérdida de personal clave</v>
          </cell>
        </row>
        <row r="8">
          <cell r="A8" t="str">
            <v>Deslealtad</v>
          </cell>
        </row>
        <row r="9">
          <cell r="A9" t="str">
            <v>Robo Físico</v>
          </cell>
        </row>
        <row r="10">
          <cell r="A10" t="str">
            <v>Robo Propiedad Intelectual</v>
          </cell>
        </row>
        <row r="11">
          <cell r="A11" t="str">
            <v>Fraude de Programación</v>
          </cell>
        </row>
        <row r="12">
          <cell r="A12" t="str">
            <v>Interrupción de la fuerza laboral</v>
          </cell>
        </row>
        <row r="13">
          <cell r="A13" t="str">
            <v>Acceso Ilegal</v>
          </cell>
        </row>
        <row r="14">
          <cell r="A14" t="str">
            <v>Accidentes</v>
          </cell>
        </row>
        <row r="15">
          <cell r="A15" t="str">
            <v>Actos malintencionados</v>
          </cell>
        </row>
        <row r="16">
          <cell r="A16" t="str">
            <v>Ausentismo</v>
          </cell>
        </row>
        <row r="17">
          <cell r="A17" t="str">
            <v>Cohecho</v>
          </cell>
        </row>
        <row r="18">
          <cell r="A18" t="str">
            <v>Concusión</v>
          </cell>
        </row>
        <row r="19">
          <cell r="A19" t="str">
            <v>Peculado</v>
          </cell>
        </row>
        <row r="20">
          <cell r="A20" t="str">
            <v>corrupcion</v>
          </cell>
        </row>
        <row r="21">
          <cell r="A21" t="str">
            <v>corrupcion</v>
          </cell>
        </row>
        <row r="22">
          <cell r="A22" t="str">
            <v>OPERACIÓN</v>
          </cell>
        </row>
        <row r="23">
          <cell r="A23" t="str">
            <v>Eficacia</v>
          </cell>
        </row>
        <row r="24">
          <cell r="A24" t="str">
            <v>Eficiencia</v>
          </cell>
        </row>
        <row r="25">
          <cell r="A25" t="str">
            <v xml:space="preserve">Economìa </v>
          </cell>
        </row>
        <row r="26">
          <cell r="A26" t="str">
            <v>Equidad</v>
          </cell>
        </row>
        <row r="27">
          <cell r="A27" t="str">
            <v>Transparencia</v>
          </cell>
        </row>
        <row r="28">
          <cell r="A28" t="str">
            <v>Valoración costo ambiental</v>
          </cell>
        </row>
        <row r="29">
          <cell r="A29" t="str">
            <v>Contratación</v>
          </cell>
        </row>
        <row r="30">
          <cell r="A30" t="str">
            <v>Celebracion indebida de contratos</v>
          </cell>
        </row>
        <row r="31">
          <cell r="A31" t="str">
            <v>Defraudaciones</v>
          </cell>
        </row>
        <row r="32">
          <cell r="A32" t="str">
            <v>Demandas</v>
          </cell>
        </row>
        <row r="33">
          <cell r="A33" t="str">
            <v>Desacierto</v>
          </cell>
        </row>
        <row r="34">
          <cell r="A34" t="str">
            <v>Desfilfarro</v>
          </cell>
        </row>
        <row r="35">
          <cell r="A35" t="str">
            <v>Deficiencia en la definición de procesos</v>
          </cell>
        </row>
        <row r="36">
          <cell r="A36" t="str">
            <v>Deficiencia en la estructura de la organización</v>
          </cell>
        </row>
        <row r="37">
          <cell r="A37" t="str">
            <v>Desarticulación entre dependencias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 t="str">
            <v>INSTALACIONES</v>
          </cell>
        </row>
        <row r="41">
          <cell r="A41" t="str">
            <v>Construcción</v>
          </cell>
        </row>
        <row r="42">
          <cell r="A42" t="str">
            <v>Adecuadas para el desarrollo de la operación</v>
          </cell>
        </row>
        <row r="43">
          <cell r="A43" t="str">
            <v>Seguridad</v>
          </cell>
        </row>
        <row r="44">
          <cell r="A44" t="str">
            <v>Colapso de Obra</v>
          </cell>
        </row>
        <row r="45">
          <cell r="A45" t="str">
            <v>Deterioro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 t="str">
            <v>TECNOLOGIA</v>
          </cell>
        </row>
        <row r="59">
          <cell r="A59" t="str">
            <v>Obsolescencia</v>
          </cell>
        </row>
        <row r="60">
          <cell r="A60" t="str">
            <v>Mantenimiento</v>
          </cell>
        </row>
        <row r="61">
          <cell r="A61" t="str">
            <v>Operación</v>
          </cell>
        </row>
        <row r="62">
          <cell r="A62" t="str">
            <v>Cortocircuito</v>
          </cell>
        </row>
        <row r="63">
          <cell r="A63" t="str">
            <v>Fallas de Hardware</v>
          </cell>
        </row>
        <row r="64">
          <cell r="A64" t="str">
            <v>Fallas de Software</v>
          </cell>
        </row>
        <row r="65">
          <cell r="A65" t="str">
            <v>Deterioro Hardware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 t="str">
            <v>SISTEMAS DE INFORMACION</v>
          </cell>
        </row>
        <row r="77">
          <cell r="A77">
            <v>0</v>
          </cell>
        </row>
        <row r="78">
          <cell r="A78" t="str">
            <v xml:space="preserve">Desarrollo </v>
          </cell>
        </row>
        <row r="79">
          <cell r="A79" t="str">
            <v>Implementación</v>
          </cell>
        </row>
        <row r="80">
          <cell r="A80" t="str">
            <v>Capacidad</v>
          </cell>
        </row>
        <row r="81">
          <cell r="A81" t="str">
            <v>Fallas</v>
          </cell>
        </row>
        <row r="82">
          <cell r="A82" t="str">
            <v>Seguridad</v>
          </cell>
        </row>
        <row r="83">
          <cell r="A83" t="str">
            <v>Oportunidad</v>
          </cell>
        </row>
        <row r="84">
          <cell r="A84" t="str">
            <v>Confiabilidad</v>
          </cell>
        </row>
        <row r="85">
          <cell r="A85" t="str">
            <v>Colapso de telecomunicaciones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 t="str">
            <v>ESTRATEGICO</v>
          </cell>
        </row>
        <row r="95">
          <cell r="A95" t="str">
            <v>Definición de la Misión</v>
          </cell>
        </row>
        <row r="96">
          <cell r="A96" t="str">
            <v>Definición de objetivos estratégicos</v>
          </cell>
        </row>
        <row r="97">
          <cell r="A97" t="str">
            <v>Definición de Políticas</v>
          </cell>
        </row>
        <row r="98">
          <cell r="A98" t="str">
            <v>Conceptualización de la Entidad por parte alta gerencia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 t="str">
            <v>CONFLICTOS SOCIALES</v>
          </cell>
        </row>
        <row r="113">
          <cell r="A113" t="str">
            <v>Atentados</v>
          </cell>
        </row>
        <row r="114">
          <cell r="A114" t="str">
            <v>Conflico</v>
          </cell>
        </row>
        <row r="115">
          <cell r="A115" t="str">
            <v>Disturbios</v>
          </cell>
        </row>
        <row r="116">
          <cell r="A116" t="str">
            <v>Huelgas</v>
          </cell>
        </row>
        <row r="117">
          <cell r="A117" t="str">
            <v>Terrorismo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 t="str">
            <v>POLITICAS GUBERNAMENTALES</v>
          </cell>
        </row>
        <row r="131">
          <cell r="A131" t="str">
            <v>Incumplimiento</v>
          </cell>
        </row>
        <row r="132">
          <cell r="A132" t="str">
            <v>Inexactitud</v>
          </cell>
        </row>
        <row r="133">
          <cell r="A133" t="str">
            <v>Omisión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 t="str">
            <v>PROCESO</v>
          </cell>
        </row>
        <row r="149">
          <cell r="A149" t="str">
            <v>Incongruencias en el diseño del proceso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 t="str">
            <v>FINANCIERO</v>
          </cell>
        </row>
        <row r="167">
          <cell r="A167" t="str">
            <v>Desviaciones en la ejecución presupuestal</v>
          </cell>
        </row>
        <row r="168">
          <cell r="A168" t="str">
            <v>Elaboración de Estados Financieros</v>
          </cell>
        </row>
        <row r="169">
          <cell r="A169" t="str">
            <v>Inexactitud en los pagos</v>
          </cell>
        </row>
        <row r="170">
          <cell r="A170" t="str">
            <v>Manejo del excedentes de tesoreria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 t="str">
            <v>REPORTES NO FINANCIEROS</v>
          </cell>
        </row>
        <row r="185">
          <cell r="A185" t="str">
            <v>Razonabilidad</v>
          </cell>
        </row>
        <row r="186">
          <cell r="A186" t="str">
            <v>Oportunidad</v>
          </cell>
        </row>
        <row r="187">
          <cell r="A187" t="str">
            <v>Confiabilidad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 t="str">
            <v>CUMPLIMIENTO</v>
          </cell>
        </row>
        <row r="203">
          <cell r="A203" t="str">
            <v>Normas Gubernamentales</v>
          </cell>
        </row>
        <row r="204">
          <cell r="A204" t="str">
            <v>Normas Internas</v>
          </cell>
        </row>
        <row r="205">
          <cell r="A205" t="str">
            <v>Circulares</v>
          </cell>
        </row>
        <row r="206">
          <cell r="A206" t="str">
            <v>Acuerdos</v>
          </cell>
        </row>
        <row r="207">
          <cell r="A207" t="str">
            <v>Requisitos contractuales</v>
          </cell>
        </row>
        <row r="208">
          <cell r="A208" t="str">
            <v>Cumplimento Etica Publica</v>
          </cell>
        </row>
        <row r="209">
          <cell r="A209" t="str">
            <v>Políticas Ambientales</v>
          </cell>
        </row>
        <row r="210">
          <cell r="A210" t="str">
            <v>Normas Ambientales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 t="str">
            <v>INTEGRIDAD</v>
          </cell>
        </row>
        <row r="221">
          <cell r="A221" t="str">
            <v>Interfase de usuario</v>
          </cell>
        </row>
        <row r="222">
          <cell r="A222" t="str">
            <v>Procesamiento</v>
          </cell>
        </row>
        <row r="223">
          <cell r="A223" t="str">
            <v>Procesamiento de errores</v>
          </cell>
        </row>
        <row r="224">
          <cell r="A224" t="str">
            <v>Interface</v>
          </cell>
        </row>
        <row r="225">
          <cell r="A225" t="str">
            <v>Administracion de cambios</v>
          </cell>
        </row>
        <row r="226">
          <cell r="A226" t="str">
            <v>Información</v>
          </cell>
        </row>
        <row r="227">
          <cell r="A227" t="str">
            <v>Autorizacion</v>
          </cell>
        </row>
        <row r="228">
          <cell r="A228" t="str">
            <v>Completitud</v>
          </cell>
        </row>
        <row r="229">
          <cell r="A229" t="str">
            <v>Exactitud de entrada</v>
          </cell>
        </row>
        <row r="230">
          <cell r="A230" t="str">
            <v>procesamiento</v>
          </cell>
        </row>
        <row r="231">
          <cell r="A231" t="str">
            <v>reportes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 t="str">
            <v>RELACION</v>
          </cell>
        </row>
        <row r="239">
          <cell r="A239" t="str">
            <v>Uso</v>
          </cell>
        </row>
        <row r="240">
          <cell r="A240" t="str">
            <v>Información y datos correctos</v>
          </cell>
        </row>
        <row r="241">
          <cell r="A241" t="str">
            <v>Oportunidad</v>
          </cell>
        </row>
        <row r="242">
          <cell r="A242" t="str">
            <v>Toma de decisiones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 t="str">
            <v>ACCESO</v>
          </cell>
        </row>
        <row r="257">
          <cell r="A257" t="str">
            <v>Sistema</v>
          </cell>
        </row>
        <row r="258">
          <cell r="A258" t="str">
            <v>Datos</v>
          </cell>
        </row>
        <row r="259">
          <cell r="A259" t="str">
            <v>Información</v>
          </cell>
        </row>
        <row r="260">
          <cell r="A260" t="str">
            <v>Segregación inapropiada</v>
          </cell>
        </row>
        <row r="261">
          <cell r="A261" t="str">
            <v>Integridad informacion</v>
          </cell>
        </row>
        <row r="262">
          <cell r="A262" t="str">
            <v>Confidencialidad de la informacion</v>
          </cell>
        </row>
        <row r="263">
          <cell r="A263" t="str">
            <v>Uso inapropiado de aplicaciones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 t="str">
            <v>SEGURIDAD GRAL</v>
          </cell>
        </row>
        <row r="275">
          <cell r="A275" t="str">
            <v>Choque eléctrico</v>
          </cell>
        </row>
        <row r="276">
          <cell r="A276" t="str">
            <v>Incendio</v>
          </cell>
        </row>
        <row r="277">
          <cell r="A277" t="str">
            <v>Niveles inadecuados de energía</v>
          </cell>
        </row>
        <row r="278">
          <cell r="A278" t="str">
            <v>Radiaciones</v>
          </cell>
        </row>
        <row r="279">
          <cell r="A279" t="str">
            <v>Mecánicos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 t="str">
            <v>UTILIDAD</v>
          </cell>
        </row>
        <row r="293">
          <cell r="A293" t="str">
            <v>Direccionamiento del sistema</v>
          </cell>
        </row>
        <row r="294">
          <cell r="A294" t="str">
            <v>Técnicas de recuperación-restauración</v>
          </cell>
        </row>
        <row r="295">
          <cell r="A295" t="str">
            <v>Backups</v>
          </cell>
        </row>
        <row r="296">
          <cell r="A296" t="str">
            <v>Planes de contingencia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 t="str">
            <v>INFRAESTRUCTURA</v>
          </cell>
        </row>
        <row r="311">
          <cell r="A311" t="str">
            <v>Hardware</v>
          </cell>
        </row>
        <row r="312">
          <cell r="A312" t="str">
            <v>Software</v>
          </cell>
        </row>
        <row r="313">
          <cell r="A313" t="str">
            <v>redes</v>
          </cell>
        </row>
        <row r="314">
          <cell r="A314" t="str">
            <v>personas</v>
          </cell>
        </row>
        <row r="315">
          <cell r="A315" t="str">
            <v>procesos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AS"/>
      <sheetName val="DATOS"/>
      <sheetName val="politicas"/>
      <sheetName val="IDENTIFICACION"/>
      <sheetName val="MEDICION"/>
      <sheetName val="PERFIL RIESGO"/>
      <sheetName val="MRI"/>
      <sheetName val="MRi (3)"/>
      <sheetName val="PRi"/>
      <sheetName val="CONTROL"/>
      <sheetName val="CONTROL (2)"/>
      <sheetName val="ACC"/>
      <sheetName val="ALERTA SIMPLE"/>
      <sheetName val="ALERTA COMPUESTA"/>
      <sheetName val="ALERTA COMPLEJA"/>
      <sheetName val="ALERTA COMPLEJA PRODUCTO"/>
      <sheetName val="ALERTA COMPLEJA (2)"/>
      <sheetName val="ALERTA DIRECTA"/>
      <sheetName val="Hoja3"/>
      <sheetName val="Hoja2"/>
      <sheetName val="MRI (2)"/>
      <sheetName val="Hoja1"/>
    </sheetNames>
    <sheetDataSet>
      <sheetData sheetId="0"/>
      <sheetData sheetId="1" refreshError="1">
        <row r="4">
          <cell r="A4" t="str">
            <v>PROCESOS</v>
          </cell>
        </row>
        <row r="5">
          <cell r="A5" t="str">
            <v>SUSCRIPCION</v>
          </cell>
        </row>
        <row r="6">
          <cell r="A6" t="str">
            <v>INDEMNIZACION</v>
          </cell>
        </row>
        <row r="7">
          <cell r="A7" t="str">
            <v>SARLAFT</v>
          </cell>
        </row>
        <row r="16">
          <cell r="A16" t="str">
            <v>CLIENTE</v>
          </cell>
          <cell r="B16" t="str">
            <v>USUARIO</v>
          </cell>
          <cell r="C16" t="str">
            <v>CANAL DE DISTRIBUCION</v>
          </cell>
          <cell r="D16" t="str">
            <v>PRODUCTO</v>
          </cell>
          <cell r="E16" t="str">
            <v>OPERACIÓN</v>
          </cell>
        </row>
        <row r="17">
          <cell r="C17" t="str">
            <v>Intermediarios Agente</v>
          </cell>
          <cell r="D17" t="str">
            <v>AUTOS</v>
          </cell>
          <cell r="E17" t="str">
            <v>TECNOLOGIA</v>
          </cell>
        </row>
        <row r="18">
          <cell r="C18" t="str">
            <v>Intermediario Agencia</v>
          </cell>
          <cell r="D18" t="str">
            <v>VIDA</v>
          </cell>
          <cell r="E18" t="str">
            <v>RECURSO HUMANO</v>
          </cell>
        </row>
        <row r="19">
          <cell r="C19" t="str">
            <v>Corredor de seguros</v>
          </cell>
          <cell r="D19" t="str">
            <v>SOAT</v>
          </cell>
          <cell r="E19" t="str">
            <v>FRAUDE INTERNO</v>
          </cell>
        </row>
        <row r="20">
          <cell r="C20" t="str">
            <v>Canal Tradicional - convenios interinstitucional</v>
          </cell>
          <cell r="D20" t="str">
            <v>ARP</v>
          </cell>
          <cell r="E20" t="str">
            <v>FRAUDE EXTERNO</v>
          </cell>
        </row>
        <row r="21">
          <cell r="C21" t="str">
            <v>Bancaseguros</v>
          </cell>
          <cell r="D21" t="str">
            <v>SALUD</v>
          </cell>
          <cell r="E21" t="str">
            <v>EVENTOS EXTERNOS</v>
          </cell>
        </row>
        <row r="22">
          <cell r="C22" t="str">
            <v>Canal no tradicional</v>
          </cell>
          <cell r="D22" t="str">
            <v>GENERALES</v>
          </cell>
          <cell r="E22" t="str">
            <v>GESTION DE PROCESOS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ivos"/>
      <sheetName val="Tormenta riesgos"/>
      <sheetName val="Afinidad riesgos"/>
      <sheetName val="Riesgos vs. objetivos"/>
      <sheetName val="VALORACION"/>
      <sheetName val="CALIFICACION"/>
      <sheetName val="MAPA"/>
      <sheetName val="CAUSAS"/>
      <sheetName val="IMPACTO"/>
      <sheetName val="ARE"/>
      <sheetName val="ACC"/>
      <sheetName val="NO BORR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C12" t="str">
            <v>A</v>
          </cell>
          <cell r="D12" t="str">
            <v>B</v>
          </cell>
          <cell r="E12" t="str">
            <v>C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G1" t="str">
            <v>EVITAR</v>
          </cell>
          <cell r="I1" t="str">
            <v>POLITICA</v>
          </cell>
        </row>
        <row r="2">
          <cell r="G2" t="str">
            <v>REDUCIR LA CAUSA</v>
          </cell>
          <cell r="I2" t="str">
            <v>PROCEDIMIENTO</v>
          </cell>
        </row>
        <row r="3">
          <cell r="B3">
            <v>1</v>
          </cell>
          <cell r="C3" t="str">
            <v>Cual es el Objetivo de la implementación de la nueva políticá?</v>
          </cell>
          <cell r="G3" t="str">
            <v>REDUCIR EL IMPACTO</v>
          </cell>
          <cell r="I3" t="str">
            <v>CONTROL</v>
          </cell>
        </row>
        <row r="4">
          <cell r="B4">
            <v>2</v>
          </cell>
          <cell r="C4" t="str">
            <v>Cual es el proceso para su implementación?</v>
          </cell>
          <cell r="G4" t="str">
            <v>TRANFERIR TOTALMENTE</v>
          </cell>
        </row>
        <row r="5">
          <cell r="B5">
            <v>3</v>
          </cell>
          <cell r="C5" t="str">
            <v>Quien será el responsable directo de su éxito?</v>
          </cell>
          <cell r="G5" t="str">
            <v>TRANSFERIR PARCIALMENTE</v>
          </cell>
        </row>
        <row r="6">
          <cell r="B6">
            <v>4</v>
          </cell>
          <cell r="C6" t="str">
            <v>En que Fecha o periodo se espera realizarla?</v>
          </cell>
        </row>
        <row r="7">
          <cell r="B7">
            <v>5</v>
          </cell>
          <cell r="C7" t="str">
            <v>Que recursos financieros se requieren?</v>
          </cell>
        </row>
        <row r="8">
          <cell r="B8">
            <v>6</v>
          </cell>
          <cell r="C8" t="str">
            <v>Que recursos Humanos se Requieren?</v>
          </cell>
        </row>
        <row r="9">
          <cell r="B9">
            <v>7</v>
          </cell>
          <cell r="C9" t="str">
            <v>Que recursos logísticos se Requieren?</v>
          </cell>
        </row>
        <row r="10">
          <cell r="B10">
            <v>9</v>
          </cell>
          <cell r="C10" t="str">
            <v>Quien será el responsable de su evaluación?</v>
          </cell>
        </row>
        <row r="11">
          <cell r="B11">
            <v>10</v>
          </cell>
          <cell r="C11" t="str">
            <v>Cual será el indicador para su evaluación? (Indique variables y su lectura)</v>
          </cell>
        </row>
        <row r="12">
          <cell r="B12">
            <v>11</v>
          </cell>
        </row>
        <row r="13">
          <cell r="B13">
            <v>12</v>
          </cell>
        </row>
        <row r="14">
          <cell r="B14">
            <v>13</v>
          </cell>
        </row>
        <row r="15">
          <cell r="B15">
            <v>14</v>
          </cell>
        </row>
        <row r="16">
          <cell r="B16">
            <v>15</v>
          </cell>
        </row>
        <row r="17">
          <cell r="B17">
            <v>16</v>
          </cell>
        </row>
        <row r="22">
          <cell r="B22">
            <v>1</v>
          </cell>
        </row>
        <row r="23">
          <cell r="B23">
            <v>2</v>
          </cell>
        </row>
        <row r="24">
          <cell r="B24">
            <v>3</v>
          </cell>
        </row>
        <row r="25">
          <cell r="B25">
            <v>4</v>
          </cell>
        </row>
        <row r="26">
          <cell r="B26">
            <v>5</v>
          </cell>
        </row>
        <row r="27">
          <cell r="B27">
            <v>6</v>
          </cell>
        </row>
        <row r="28">
          <cell r="B28">
            <v>7</v>
          </cell>
        </row>
        <row r="29">
          <cell r="B29">
            <v>8</v>
          </cell>
        </row>
        <row r="30">
          <cell r="B30">
            <v>9</v>
          </cell>
        </row>
        <row r="31">
          <cell r="B31">
            <v>10</v>
          </cell>
        </row>
        <row r="32">
          <cell r="B32">
            <v>11</v>
          </cell>
        </row>
        <row r="33">
          <cell r="B33">
            <v>12</v>
          </cell>
        </row>
        <row r="34">
          <cell r="B34">
            <v>13</v>
          </cell>
        </row>
        <row r="35">
          <cell r="B35">
            <v>14</v>
          </cell>
        </row>
        <row r="36">
          <cell r="B36">
            <v>15</v>
          </cell>
        </row>
        <row r="37">
          <cell r="B37">
            <v>16</v>
          </cell>
        </row>
        <row r="38">
          <cell r="B38">
            <v>17</v>
          </cell>
        </row>
        <row r="41">
          <cell r="B41">
            <v>1</v>
          </cell>
          <cell r="C41" t="str">
            <v>Que tipo de Control desea implementar?</v>
          </cell>
        </row>
        <row r="42">
          <cell r="B42">
            <v>2</v>
          </cell>
          <cell r="C42" t="str">
            <v>Que clase de Control desea implementar?</v>
          </cell>
        </row>
        <row r="43">
          <cell r="B43">
            <v>3</v>
          </cell>
          <cell r="C43" t="str">
            <v>Cual es el Objetivo del control?</v>
          </cell>
        </row>
        <row r="44">
          <cell r="B44">
            <v>4</v>
          </cell>
          <cell r="C44" t="str">
            <v>A que procedimiento corresponde?</v>
          </cell>
        </row>
        <row r="45">
          <cell r="B45">
            <v>5</v>
          </cell>
          <cell r="C45" t="str">
            <v>Que otros procedimientos afecta?</v>
          </cell>
        </row>
        <row r="46">
          <cell r="B46">
            <v>6</v>
          </cell>
          <cell r="C46" t="str">
            <v>Cual es el proceso para su implementación?</v>
          </cell>
        </row>
        <row r="47">
          <cell r="B47">
            <v>7</v>
          </cell>
          <cell r="C47" t="str">
            <v>Quien será el responsable directo de su éxito?</v>
          </cell>
        </row>
        <row r="48">
          <cell r="B48">
            <v>8</v>
          </cell>
          <cell r="C48" t="str">
            <v>En que Fecha o periodo se espera realizarla?</v>
          </cell>
        </row>
        <row r="49">
          <cell r="B49">
            <v>9</v>
          </cell>
          <cell r="C49" t="str">
            <v>Que recursos financieros se requieren?</v>
          </cell>
        </row>
        <row r="50">
          <cell r="B50">
            <v>10</v>
          </cell>
          <cell r="C50" t="str">
            <v>Que recursos Humanos se Requieren?</v>
          </cell>
        </row>
        <row r="51">
          <cell r="B51">
            <v>11</v>
          </cell>
          <cell r="C51" t="str">
            <v>Que recursos logísticos se Requieren?</v>
          </cell>
        </row>
        <row r="52">
          <cell r="B52">
            <v>12</v>
          </cell>
          <cell r="C52" t="str">
            <v>Quien será el responsable de su evaluación?</v>
          </cell>
        </row>
        <row r="53">
          <cell r="B53">
            <v>13</v>
          </cell>
          <cell r="C53" t="str">
            <v>Cual será el indicador para su evaluación? (Indique variables y su lectura)</v>
          </cell>
        </row>
        <row r="54">
          <cell r="B54">
            <v>14</v>
          </cell>
        </row>
        <row r="55">
          <cell r="B55">
            <v>15</v>
          </cell>
        </row>
        <row r="56">
          <cell r="B56">
            <v>16</v>
          </cell>
        </row>
        <row r="57">
          <cell r="B57">
            <v>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IL RIESGO"/>
      <sheetName val="% CONTROL"/>
      <sheetName val="CONSOLIDADO"/>
      <sheetName val="FUENTES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ivos"/>
      <sheetName val="Tormenta riesgos"/>
      <sheetName val="Afinidad riesgos"/>
      <sheetName val="Riesgos vs. objetivos"/>
      <sheetName val="VALORACION"/>
      <sheetName val="CALIFICACION"/>
      <sheetName val="MAPA"/>
      <sheetName val="CAUSAS"/>
      <sheetName val="IMPACTO"/>
      <sheetName val="ARE"/>
      <sheetName val="ACC"/>
      <sheetName val="NO BORR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C12" t="str">
            <v>A</v>
          </cell>
          <cell r="D12" t="str">
            <v>B</v>
          </cell>
          <cell r="E12" t="str">
            <v>C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G1" t="str">
            <v>EVITAR</v>
          </cell>
          <cell r="I1" t="str">
            <v>POLITICA</v>
          </cell>
        </row>
        <row r="2">
          <cell r="G2" t="str">
            <v>REDUCIR LA CAUSA</v>
          </cell>
          <cell r="I2" t="str">
            <v>PROCEDIMIENTO</v>
          </cell>
        </row>
        <row r="3">
          <cell r="B3">
            <v>1</v>
          </cell>
          <cell r="G3" t="str">
            <v>REDUCIR EL IMPACTO</v>
          </cell>
          <cell r="I3" t="str">
            <v>CONTROL</v>
          </cell>
        </row>
        <row r="4">
          <cell r="B4">
            <v>2</v>
          </cell>
          <cell r="G4" t="str">
            <v>TRANFERIR TOTALMENTE</v>
          </cell>
        </row>
        <row r="5">
          <cell r="B5">
            <v>3</v>
          </cell>
          <cell r="G5" t="str">
            <v>TRANSFERIR PARCIALMENTE</v>
          </cell>
        </row>
        <row r="6">
          <cell r="B6">
            <v>4</v>
          </cell>
        </row>
        <row r="7">
          <cell r="B7">
            <v>5</v>
          </cell>
        </row>
        <row r="8">
          <cell r="B8">
            <v>6</v>
          </cell>
        </row>
        <row r="9">
          <cell r="B9">
            <v>7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</row>
        <row r="13">
          <cell r="B13">
            <v>12</v>
          </cell>
        </row>
        <row r="14">
          <cell r="B14">
            <v>13</v>
          </cell>
        </row>
        <row r="15">
          <cell r="B15">
            <v>14</v>
          </cell>
        </row>
        <row r="16">
          <cell r="B16">
            <v>15</v>
          </cell>
        </row>
        <row r="17">
          <cell r="B17">
            <v>16</v>
          </cell>
        </row>
        <row r="22">
          <cell r="B22">
            <v>1</v>
          </cell>
        </row>
        <row r="23">
          <cell r="B23">
            <v>2</v>
          </cell>
        </row>
        <row r="24">
          <cell r="B24">
            <v>3</v>
          </cell>
        </row>
        <row r="25">
          <cell r="B25">
            <v>4</v>
          </cell>
        </row>
        <row r="26">
          <cell r="B26">
            <v>5</v>
          </cell>
        </row>
        <row r="27">
          <cell r="B27">
            <v>6</v>
          </cell>
        </row>
        <row r="28">
          <cell r="B28">
            <v>7</v>
          </cell>
        </row>
        <row r="29">
          <cell r="B29">
            <v>8</v>
          </cell>
        </row>
        <row r="30">
          <cell r="B30">
            <v>9</v>
          </cell>
        </row>
        <row r="31">
          <cell r="B31">
            <v>10</v>
          </cell>
        </row>
        <row r="32">
          <cell r="B32">
            <v>11</v>
          </cell>
        </row>
        <row r="33">
          <cell r="B33">
            <v>12</v>
          </cell>
        </row>
        <row r="34">
          <cell r="B34">
            <v>13</v>
          </cell>
        </row>
        <row r="35">
          <cell r="B35">
            <v>14</v>
          </cell>
        </row>
        <row r="36">
          <cell r="B36">
            <v>15</v>
          </cell>
        </row>
        <row r="37">
          <cell r="B37">
            <v>16</v>
          </cell>
        </row>
        <row r="38">
          <cell r="B38">
            <v>17</v>
          </cell>
        </row>
        <row r="41">
          <cell r="B41">
            <v>1</v>
          </cell>
          <cell r="C41" t="str">
            <v>Que tipo de Control desea implementar?</v>
          </cell>
        </row>
        <row r="42">
          <cell r="B42">
            <v>2</v>
          </cell>
          <cell r="C42" t="str">
            <v>Que clase de Control desea implementar?</v>
          </cell>
        </row>
        <row r="43">
          <cell r="B43">
            <v>3</v>
          </cell>
          <cell r="C43" t="str">
            <v>Cual es el Objetivo del control?</v>
          </cell>
        </row>
        <row r="44">
          <cell r="B44">
            <v>4</v>
          </cell>
          <cell r="C44" t="str">
            <v>A que procedimiento corresponde?</v>
          </cell>
        </row>
        <row r="45">
          <cell r="B45">
            <v>5</v>
          </cell>
          <cell r="C45" t="str">
            <v>Que otros procedimientos afecta?</v>
          </cell>
        </row>
        <row r="46">
          <cell r="B46">
            <v>6</v>
          </cell>
          <cell r="C46" t="str">
            <v>Cual es el proceso para su implementación?</v>
          </cell>
        </row>
        <row r="47">
          <cell r="B47">
            <v>7</v>
          </cell>
          <cell r="C47" t="str">
            <v>Quien será el responsable directo de su éxito?</v>
          </cell>
        </row>
        <row r="48">
          <cell r="B48">
            <v>8</v>
          </cell>
          <cell r="C48" t="str">
            <v>En que Fecha o periodo se espera realizarla?</v>
          </cell>
        </row>
        <row r="49">
          <cell r="B49">
            <v>9</v>
          </cell>
          <cell r="C49" t="str">
            <v>Que recursos financieros se requieren?</v>
          </cell>
        </row>
        <row r="50">
          <cell r="B50">
            <v>10</v>
          </cell>
          <cell r="C50" t="str">
            <v>Que recursos Humanos se Requieren?</v>
          </cell>
        </row>
        <row r="51">
          <cell r="B51">
            <v>11</v>
          </cell>
          <cell r="C51" t="str">
            <v>Que recursos logísticos se Requieren?</v>
          </cell>
        </row>
        <row r="52">
          <cell r="B52">
            <v>12</v>
          </cell>
          <cell r="C52" t="str">
            <v>Quien será el responsable de su evaluación?</v>
          </cell>
        </row>
        <row r="53">
          <cell r="B53">
            <v>13</v>
          </cell>
          <cell r="C53" t="str">
            <v>Cual será el indicador para su evaluación? (Indique variables y su lectura)</v>
          </cell>
        </row>
        <row r="54">
          <cell r="B54">
            <v>14</v>
          </cell>
        </row>
        <row r="55">
          <cell r="B55">
            <v>15</v>
          </cell>
        </row>
        <row r="56">
          <cell r="B56">
            <v>16</v>
          </cell>
        </row>
        <row r="57">
          <cell r="B57">
            <v>17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R"/>
      <sheetName val="VL"/>
      <sheetName val="CAL"/>
      <sheetName val="MR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ivos"/>
      <sheetName val="Tormenta riesgos"/>
      <sheetName val="Afinidad riesgos"/>
      <sheetName val="Riesgos vs. objetivos"/>
      <sheetName val="VALORACION"/>
      <sheetName val="CALIFICACION"/>
      <sheetName val="MAPA"/>
      <sheetName val="CAUSAS"/>
      <sheetName val="IMPACTO"/>
      <sheetName val="ARE"/>
      <sheetName val="ACC"/>
      <sheetName val="NO BORR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F1" t="str">
            <v>SI</v>
          </cell>
          <cell r="G1" t="str">
            <v>EVITAR</v>
          </cell>
        </row>
        <row r="2">
          <cell r="F2" t="str">
            <v>NO</v>
          </cell>
          <cell r="G2" t="str">
            <v>REDUCIR LA CAUSA</v>
          </cell>
        </row>
        <row r="3">
          <cell r="G3" t="str">
            <v>REDUCIR EL IMPACTO</v>
          </cell>
        </row>
        <row r="4">
          <cell r="G4" t="str">
            <v>TRANFERIR TOTALMENTE</v>
          </cell>
        </row>
        <row r="5">
          <cell r="G5" t="str">
            <v>TRANSFERIR PARCIALMENTE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ivos"/>
      <sheetName val="Tormenta riesgos"/>
      <sheetName val="Afinidad riesgos"/>
      <sheetName val="Riesgos vs. objetivos"/>
      <sheetName val="VALORACION"/>
      <sheetName val="CALIFICACION"/>
      <sheetName val="MAPA"/>
      <sheetName val="CAUSAS"/>
      <sheetName val="IMPACTO"/>
      <sheetName val="ARE"/>
      <sheetName val="ACC"/>
      <sheetName val="NO BORR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F1" t="str">
            <v>SI</v>
          </cell>
          <cell r="G1" t="str">
            <v>EVITAR</v>
          </cell>
        </row>
        <row r="2">
          <cell r="F2" t="str">
            <v>NO</v>
          </cell>
          <cell r="G2" t="str">
            <v>REDUCIR LA CAUSA</v>
          </cell>
        </row>
        <row r="3">
          <cell r="G3" t="str">
            <v>REDUCIR EL IMPACTO</v>
          </cell>
        </row>
        <row r="4">
          <cell r="G4" t="str">
            <v>TRANFERIR TOTALMENTE</v>
          </cell>
        </row>
        <row r="5">
          <cell r="G5" t="str">
            <v>TRANSFERIR PARCIALMENTE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7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omments" Target="../comments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mments" Target="../comments2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oleObject" Target="../embeddings/oleObject17.bin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FF6600"/>
  </sheetPr>
  <dimension ref="A1:BF71"/>
  <sheetViews>
    <sheetView showGridLines="0" tabSelected="1" zoomScale="80" zoomScaleNormal="80" zoomScaleSheetLayoutView="100" workbookViewId="0"/>
  </sheetViews>
  <sheetFormatPr baseColWidth="10" defaultColWidth="11.42578125" defaultRowHeight="16.5" x14ac:dyDescent="0.2"/>
  <cols>
    <col min="1" max="6" width="4.7109375" style="3" customWidth="1"/>
    <col min="7" max="7" width="10.7109375" style="3" customWidth="1"/>
    <col min="8" max="256" width="4.7109375" style="3" customWidth="1"/>
    <col min="257" max="16384" width="11.42578125" style="3"/>
  </cols>
  <sheetData>
    <row r="1" spans="1:34" x14ac:dyDescent="0.2">
      <c r="A1" s="11" t="s">
        <v>317</v>
      </c>
    </row>
    <row r="2" spans="1:34" x14ac:dyDescent="0.2">
      <c r="B2" s="91"/>
      <c r="C2" s="92"/>
      <c r="D2" s="92"/>
      <c r="E2" s="92"/>
      <c r="F2" s="93"/>
      <c r="G2" s="100" t="s">
        <v>306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2"/>
      <c r="Y2" s="80" t="s">
        <v>290</v>
      </c>
      <c r="Z2" s="80"/>
      <c r="AA2" s="80"/>
      <c r="AB2" s="80"/>
      <c r="AC2" s="4"/>
      <c r="AD2" s="4"/>
      <c r="AE2" s="4"/>
      <c r="AF2" s="5"/>
      <c r="AG2" s="5"/>
      <c r="AH2" s="5"/>
    </row>
    <row r="3" spans="1:34" x14ac:dyDescent="0.2">
      <c r="B3" s="94"/>
      <c r="C3" s="95"/>
      <c r="D3" s="95"/>
      <c r="E3" s="95"/>
      <c r="F3" s="96"/>
      <c r="G3" s="103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5"/>
      <c r="Y3" s="81" t="s">
        <v>307</v>
      </c>
      <c r="Z3" s="82"/>
      <c r="AA3" s="82"/>
      <c r="AB3" s="83"/>
      <c r="AC3" s="6"/>
      <c r="AD3" s="6"/>
      <c r="AE3" s="6"/>
      <c r="AF3" s="5"/>
      <c r="AG3" s="5"/>
      <c r="AH3" s="5"/>
    </row>
    <row r="4" spans="1:34" x14ac:dyDescent="0.2">
      <c r="B4" s="94"/>
      <c r="C4" s="95"/>
      <c r="D4" s="95"/>
      <c r="E4" s="95"/>
      <c r="F4" s="96"/>
      <c r="G4" s="100" t="s">
        <v>294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2"/>
      <c r="Y4" s="80" t="s">
        <v>291</v>
      </c>
      <c r="Z4" s="80"/>
      <c r="AA4" s="80"/>
      <c r="AB4" s="80"/>
      <c r="AC4" s="6"/>
      <c r="AD4" s="6"/>
      <c r="AE4" s="6"/>
      <c r="AF4" s="5"/>
      <c r="AG4" s="5"/>
      <c r="AH4" s="5"/>
    </row>
    <row r="5" spans="1:34" x14ac:dyDescent="0.2">
      <c r="B5" s="97"/>
      <c r="C5" s="98"/>
      <c r="D5" s="98"/>
      <c r="E5" s="98"/>
      <c r="F5" s="99"/>
      <c r="G5" s="103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5"/>
      <c r="Y5" s="81" t="s">
        <v>298</v>
      </c>
      <c r="Z5" s="82"/>
      <c r="AA5" s="82"/>
      <c r="AB5" s="83"/>
      <c r="AC5" s="7"/>
      <c r="AD5" s="7"/>
      <c r="AE5" s="7"/>
      <c r="AF5" s="7"/>
      <c r="AG5" s="7"/>
      <c r="AH5" s="7"/>
    </row>
    <row r="6" spans="1:34" x14ac:dyDescent="0.2">
      <c r="B6" s="90" t="s">
        <v>78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</row>
    <row r="7" spans="1:34" x14ac:dyDescent="0.2">
      <c r="B7" s="87" t="s">
        <v>300</v>
      </c>
      <c r="C7" s="88"/>
      <c r="D7" s="88"/>
      <c r="E7" s="88"/>
      <c r="F7" s="89"/>
      <c r="G7" s="108" t="s">
        <v>218</v>
      </c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</row>
    <row r="8" spans="1:34" x14ac:dyDescent="0.2">
      <c r="B8" s="87" t="s">
        <v>299</v>
      </c>
      <c r="C8" s="88"/>
      <c r="D8" s="88"/>
      <c r="E8" s="88"/>
      <c r="F8" s="89"/>
      <c r="G8" s="108" t="s">
        <v>217</v>
      </c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</row>
    <row r="9" spans="1:34" ht="4.9000000000000004" customHeight="1" x14ac:dyDescent="0.2">
      <c r="B9" s="1"/>
      <c r="C9" s="1"/>
      <c r="D9" s="1"/>
      <c r="E9" s="1"/>
      <c r="F9" s="1"/>
      <c r="G9" s="1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34" ht="33" x14ac:dyDescent="0.2">
      <c r="B10" s="84" t="s">
        <v>68</v>
      </c>
      <c r="C10" s="85"/>
      <c r="D10" s="85"/>
      <c r="E10" s="85"/>
      <c r="F10" s="86"/>
      <c r="G10" s="2" t="s">
        <v>301</v>
      </c>
      <c r="H10" s="84" t="s">
        <v>121</v>
      </c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4" t="s">
        <v>44</v>
      </c>
      <c r="V10" s="85"/>
      <c r="W10" s="85"/>
      <c r="X10" s="86"/>
      <c r="Y10" s="84" t="s">
        <v>44</v>
      </c>
      <c r="Z10" s="85"/>
      <c r="AA10" s="85"/>
      <c r="AB10" s="86"/>
    </row>
    <row r="11" spans="1:34" x14ac:dyDescent="0.2">
      <c r="B11" s="87" t="s">
        <v>304</v>
      </c>
      <c r="C11" s="88"/>
      <c r="D11" s="88"/>
      <c r="E11" s="88"/>
      <c r="F11" s="89"/>
      <c r="G11" s="12" t="s">
        <v>32</v>
      </c>
      <c r="H11" s="109" t="s">
        <v>166</v>
      </c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77" t="s">
        <v>157</v>
      </c>
      <c r="V11" s="78"/>
      <c r="W11" s="78"/>
      <c r="X11" s="79"/>
      <c r="Y11" s="77" t="s">
        <v>157</v>
      </c>
      <c r="Z11" s="78"/>
      <c r="AA11" s="78"/>
      <c r="AB11" s="79"/>
    </row>
    <row r="12" spans="1:34" x14ac:dyDescent="0.2">
      <c r="B12" s="87" t="s">
        <v>304</v>
      </c>
      <c r="C12" s="88"/>
      <c r="D12" s="88"/>
      <c r="E12" s="88"/>
      <c r="F12" s="89"/>
      <c r="G12" s="12" t="s">
        <v>63</v>
      </c>
      <c r="H12" s="106" t="s">
        <v>167</v>
      </c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77" t="s">
        <v>157</v>
      </c>
      <c r="V12" s="78"/>
      <c r="W12" s="78"/>
      <c r="X12" s="79"/>
      <c r="Y12" s="77" t="s">
        <v>157</v>
      </c>
      <c r="Z12" s="78"/>
      <c r="AA12" s="78"/>
      <c r="AB12" s="79"/>
    </row>
    <row r="13" spans="1:34" x14ac:dyDescent="0.2">
      <c r="B13" s="87" t="s">
        <v>171</v>
      </c>
      <c r="C13" s="88"/>
      <c r="D13" s="88"/>
      <c r="E13" s="88"/>
      <c r="F13" s="89"/>
      <c r="G13" s="12" t="s">
        <v>64</v>
      </c>
      <c r="H13" s="106" t="s">
        <v>175</v>
      </c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77" t="s">
        <v>157</v>
      </c>
      <c r="V13" s="78"/>
      <c r="W13" s="78"/>
      <c r="X13" s="79"/>
      <c r="Y13" s="77" t="s">
        <v>157</v>
      </c>
      <c r="Z13" s="78"/>
      <c r="AA13" s="78"/>
      <c r="AB13" s="79"/>
    </row>
    <row r="14" spans="1:34" x14ac:dyDescent="0.2">
      <c r="B14" s="87" t="s">
        <v>171</v>
      </c>
      <c r="C14" s="88"/>
      <c r="D14" s="88"/>
      <c r="E14" s="88"/>
      <c r="F14" s="89"/>
      <c r="G14" s="12" t="s">
        <v>103</v>
      </c>
      <c r="H14" s="106" t="s">
        <v>176</v>
      </c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77" t="s">
        <v>157</v>
      </c>
      <c r="V14" s="78"/>
      <c r="W14" s="78"/>
      <c r="X14" s="79"/>
      <c r="Y14" s="77" t="s">
        <v>157</v>
      </c>
      <c r="Z14" s="78"/>
      <c r="AA14" s="78"/>
      <c r="AB14" s="79"/>
    </row>
    <row r="15" spans="1:34" x14ac:dyDescent="0.2">
      <c r="B15" s="87" t="s">
        <v>181</v>
      </c>
      <c r="C15" s="88"/>
      <c r="D15" s="88"/>
      <c r="E15" s="88"/>
      <c r="F15" s="89"/>
      <c r="G15" s="12" t="s">
        <v>104</v>
      </c>
      <c r="H15" s="106" t="s">
        <v>199</v>
      </c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77" t="s">
        <v>157</v>
      </c>
      <c r="V15" s="78"/>
      <c r="W15" s="78"/>
      <c r="X15" s="79"/>
      <c r="Y15" s="77" t="s">
        <v>157</v>
      </c>
      <c r="Z15" s="78"/>
      <c r="AA15" s="78"/>
      <c r="AB15" s="79"/>
    </row>
    <row r="16" spans="1:34" x14ac:dyDescent="0.2">
      <c r="B16" s="87" t="s">
        <v>181</v>
      </c>
      <c r="C16" s="88"/>
      <c r="D16" s="88"/>
      <c r="E16" s="88"/>
      <c r="F16" s="89"/>
      <c r="G16" s="12" t="s">
        <v>132</v>
      </c>
      <c r="H16" s="106" t="s">
        <v>224</v>
      </c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77" t="s">
        <v>157</v>
      </c>
      <c r="V16" s="78"/>
      <c r="W16" s="78"/>
      <c r="X16" s="79"/>
      <c r="Y16" s="77" t="s">
        <v>157</v>
      </c>
      <c r="Z16" s="78"/>
      <c r="AA16" s="78"/>
      <c r="AB16" s="79"/>
    </row>
    <row r="17" spans="2:28" x14ac:dyDescent="0.2">
      <c r="B17" s="87" t="s">
        <v>181</v>
      </c>
      <c r="C17" s="88"/>
      <c r="D17" s="88"/>
      <c r="E17" s="88"/>
      <c r="F17" s="89"/>
      <c r="G17" s="12" t="s">
        <v>133</v>
      </c>
      <c r="H17" s="106" t="s">
        <v>183</v>
      </c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77" t="s">
        <v>157</v>
      </c>
      <c r="V17" s="78"/>
      <c r="W17" s="78"/>
      <c r="X17" s="79"/>
      <c r="Y17" s="77" t="s">
        <v>157</v>
      </c>
      <c r="Z17" s="78"/>
      <c r="AA17" s="78"/>
      <c r="AB17" s="79"/>
    </row>
    <row r="18" spans="2:28" x14ac:dyDescent="0.2">
      <c r="B18" s="87" t="s">
        <v>181</v>
      </c>
      <c r="C18" s="88"/>
      <c r="D18" s="88"/>
      <c r="E18" s="88"/>
      <c r="F18" s="89"/>
      <c r="G18" s="12" t="s">
        <v>134</v>
      </c>
      <c r="H18" s="106" t="s">
        <v>267</v>
      </c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77" t="s">
        <v>157</v>
      </c>
      <c r="V18" s="78"/>
      <c r="W18" s="78"/>
      <c r="X18" s="79"/>
      <c r="Y18" s="77" t="s">
        <v>157</v>
      </c>
      <c r="Z18" s="78"/>
      <c r="AA18" s="78"/>
      <c r="AB18" s="79"/>
    </row>
    <row r="19" spans="2:28" x14ac:dyDescent="0.2">
      <c r="B19" s="87" t="s">
        <v>182</v>
      </c>
      <c r="C19" s="88"/>
      <c r="D19" s="88"/>
      <c r="E19" s="88"/>
      <c r="F19" s="89"/>
      <c r="G19" s="12" t="s">
        <v>135</v>
      </c>
      <c r="H19" s="106" t="s">
        <v>190</v>
      </c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77" t="s">
        <v>157</v>
      </c>
      <c r="V19" s="78"/>
      <c r="W19" s="78"/>
      <c r="X19" s="79"/>
      <c r="Y19" s="77" t="s">
        <v>157</v>
      </c>
      <c r="Z19" s="78"/>
      <c r="AA19" s="78"/>
      <c r="AB19" s="79"/>
    </row>
    <row r="20" spans="2:28" x14ac:dyDescent="0.2">
      <c r="B20" s="87" t="s">
        <v>303</v>
      </c>
      <c r="C20" s="88"/>
      <c r="D20" s="88"/>
      <c r="E20" s="88"/>
      <c r="F20" s="89"/>
      <c r="G20" s="12" t="s">
        <v>136</v>
      </c>
      <c r="H20" s="106" t="s">
        <v>225</v>
      </c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77" t="s">
        <v>157</v>
      </c>
      <c r="V20" s="78"/>
      <c r="W20" s="78"/>
      <c r="X20" s="79"/>
      <c r="Y20" s="77" t="s">
        <v>157</v>
      </c>
      <c r="Z20" s="78"/>
      <c r="AA20" s="78"/>
      <c r="AB20" s="79"/>
    </row>
    <row r="21" spans="2:28" x14ac:dyDescent="0.2">
      <c r="B21" s="87" t="s">
        <v>185</v>
      </c>
      <c r="C21" s="88"/>
      <c r="D21" s="88"/>
      <c r="E21" s="88"/>
      <c r="F21" s="89"/>
      <c r="G21" s="12" t="s">
        <v>137</v>
      </c>
      <c r="H21" s="106" t="s">
        <v>186</v>
      </c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77" t="s">
        <v>157</v>
      </c>
      <c r="V21" s="78"/>
      <c r="W21" s="78"/>
      <c r="X21" s="79"/>
      <c r="Y21" s="77" t="s">
        <v>157</v>
      </c>
      <c r="Z21" s="78"/>
      <c r="AA21" s="78"/>
      <c r="AB21" s="79"/>
    </row>
    <row r="22" spans="2:28" x14ac:dyDescent="0.2">
      <c r="B22" s="87" t="s">
        <v>184</v>
      </c>
      <c r="C22" s="88"/>
      <c r="D22" s="88"/>
      <c r="E22" s="88"/>
      <c r="F22" s="89"/>
      <c r="G22" s="12" t="s">
        <v>138</v>
      </c>
      <c r="H22" s="106" t="s">
        <v>239</v>
      </c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77" t="s">
        <v>157</v>
      </c>
      <c r="V22" s="78"/>
      <c r="W22" s="78"/>
      <c r="X22" s="79"/>
      <c r="Y22" s="77" t="s">
        <v>157</v>
      </c>
      <c r="Z22" s="78"/>
      <c r="AA22" s="78"/>
      <c r="AB22" s="79"/>
    </row>
    <row r="23" spans="2:28" x14ac:dyDescent="0.2">
      <c r="B23" s="87" t="s">
        <v>188</v>
      </c>
      <c r="C23" s="88"/>
      <c r="D23" s="88"/>
      <c r="E23" s="88"/>
      <c r="F23" s="89"/>
      <c r="G23" s="12" t="s">
        <v>139</v>
      </c>
      <c r="H23" s="106" t="s">
        <v>187</v>
      </c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77" t="s">
        <v>157</v>
      </c>
      <c r="V23" s="78"/>
      <c r="W23" s="78"/>
      <c r="X23" s="79"/>
      <c r="Y23" s="77" t="s">
        <v>157</v>
      </c>
      <c r="Z23" s="78"/>
      <c r="AA23" s="78"/>
      <c r="AB23" s="79"/>
    </row>
    <row r="24" spans="2:28" x14ac:dyDescent="0.2">
      <c r="B24" s="87" t="s">
        <v>302</v>
      </c>
      <c r="C24" s="88"/>
      <c r="D24" s="88"/>
      <c r="E24" s="88"/>
      <c r="F24" s="89"/>
      <c r="G24" s="12" t="s">
        <v>140</v>
      </c>
      <c r="H24" s="106" t="s">
        <v>233</v>
      </c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77" t="s">
        <v>157</v>
      </c>
      <c r="V24" s="78"/>
      <c r="W24" s="78"/>
      <c r="X24" s="79"/>
      <c r="Y24" s="77" t="s">
        <v>157</v>
      </c>
      <c r="Z24" s="78"/>
      <c r="AA24" s="78"/>
      <c r="AB24" s="79"/>
    </row>
    <row r="25" spans="2:28" x14ac:dyDescent="0.2">
      <c r="B25" s="87" t="s">
        <v>304</v>
      </c>
      <c r="C25" s="88"/>
      <c r="D25" s="88"/>
      <c r="E25" s="88"/>
      <c r="F25" s="89"/>
      <c r="G25" s="12" t="s">
        <v>150</v>
      </c>
      <c r="H25" s="106" t="s">
        <v>232</v>
      </c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77" t="s">
        <v>157</v>
      </c>
      <c r="V25" s="78"/>
      <c r="W25" s="78"/>
      <c r="X25" s="79"/>
      <c r="Y25" s="77" t="s">
        <v>157</v>
      </c>
      <c r="Z25" s="78"/>
      <c r="AA25" s="78"/>
      <c r="AB25" s="79"/>
    </row>
    <row r="26" spans="2:28" x14ac:dyDescent="0.2">
      <c r="B26" s="87" t="s">
        <v>191</v>
      </c>
      <c r="C26" s="88"/>
      <c r="D26" s="88"/>
      <c r="E26" s="88"/>
      <c r="F26" s="89"/>
      <c r="G26" s="12" t="s">
        <v>200</v>
      </c>
      <c r="H26" s="106" t="s">
        <v>189</v>
      </c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77" t="s">
        <v>157</v>
      </c>
      <c r="V26" s="78"/>
      <c r="W26" s="78"/>
      <c r="X26" s="79"/>
      <c r="Y26" s="77" t="s">
        <v>157</v>
      </c>
      <c r="Z26" s="78"/>
      <c r="AA26" s="78"/>
      <c r="AB26" s="79"/>
    </row>
    <row r="27" spans="2:28" x14ac:dyDescent="0.2">
      <c r="B27" s="87" t="s">
        <v>305</v>
      </c>
      <c r="C27" s="88"/>
      <c r="D27" s="88"/>
      <c r="E27" s="88"/>
      <c r="F27" s="89"/>
      <c r="G27" s="12" t="s">
        <v>208</v>
      </c>
      <c r="H27" s="106" t="s">
        <v>242</v>
      </c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77" t="s">
        <v>157</v>
      </c>
      <c r="V27" s="78"/>
      <c r="W27" s="78"/>
      <c r="X27" s="79"/>
      <c r="Y27" s="77" t="s">
        <v>157</v>
      </c>
      <c r="Z27" s="78"/>
      <c r="AA27" s="78"/>
      <c r="AB27" s="79"/>
    </row>
    <row r="28" spans="2:28" x14ac:dyDescent="0.2">
      <c r="B28" s="87" t="s">
        <v>305</v>
      </c>
      <c r="C28" s="88"/>
      <c r="D28" s="88"/>
      <c r="E28" s="88"/>
      <c r="F28" s="89"/>
      <c r="G28" s="12" t="s">
        <v>209</v>
      </c>
      <c r="H28" s="106" t="s">
        <v>246</v>
      </c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77" t="s">
        <v>157</v>
      </c>
      <c r="V28" s="78"/>
      <c r="W28" s="78"/>
      <c r="X28" s="79"/>
      <c r="Y28" s="77" t="s">
        <v>157</v>
      </c>
      <c r="Z28" s="78"/>
      <c r="AA28" s="78"/>
      <c r="AB28" s="79"/>
    </row>
    <row r="29" spans="2:28" x14ac:dyDescent="0.2">
      <c r="B29" s="87" t="s">
        <v>305</v>
      </c>
      <c r="C29" s="88"/>
      <c r="D29" s="88"/>
      <c r="E29" s="88"/>
      <c r="F29" s="89"/>
      <c r="G29" s="12" t="s">
        <v>210</v>
      </c>
      <c r="H29" s="106" t="s">
        <v>251</v>
      </c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77" t="s">
        <v>157</v>
      </c>
      <c r="V29" s="78"/>
      <c r="W29" s="78"/>
      <c r="X29" s="79"/>
      <c r="Y29" s="77" t="s">
        <v>157</v>
      </c>
      <c r="Z29" s="78"/>
      <c r="AA29" s="78"/>
      <c r="AB29" s="79"/>
    </row>
    <row r="30" spans="2:28" ht="4.9000000000000004" customHeight="1" x14ac:dyDescent="0.2"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</row>
    <row r="31" spans="2:28" x14ac:dyDescent="0.2">
      <c r="B31" s="76" t="s">
        <v>316</v>
      </c>
      <c r="C31" s="76"/>
      <c r="D31" s="76"/>
      <c r="E31" s="76"/>
      <c r="F31" s="76"/>
      <c r="G31" s="76"/>
      <c r="H31" s="76"/>
      <c r="I31" s="76"/>
      <c r="J31" s="76"/>
      <c r="K31" s="76" t="s">
        <v>311</v>
      </c>
      <c r="L31" s="76"/>
      <c r="M31" s="76"/>
      <c r="N31" s="76"/>
      <c r="O31" s="76"/>
      <c r="P31" s="76"/>
      <c r="Q31" s="76"/>
      <c r="R31" s="76"/>
      <c r="S31" s="76"/>
      <c r="T31" s="76" t="s">
        <v>313</v>
      </c>
      <c r="U31" s="76"/>
      <c r="V31" s="76"/>
      <c r="W31" s="76"/>
      <c r="X31" s="76"/>
      <c r="Y31" s="76"/>
      <c r="Z31" s="76"/>
      <c r="AA31" s="76"/>
      <c r="AB31" s="76"/>
    </row>
    <row r="32" spans="2:28" x14ac:dyDescent="0.2">
      <c r="B32" s="75" t="s">
        <v>309</v>
      </c>
      <c r="C32" s="75"/>
      <c r="D32" s="75"/>
      <c r="E32" s="75"/>
      <c r="F32" s="75"/>
      <c r="G32" s="75"/>
      <c r="H32" s="75"/>
      <c r="I32" s="75"/>
      <c r="J32" s="75"/>
      <c r="K32" s="75" t="s">
        <v>312</v>
      </c>
      <c r="L32" s="75"/>
      <c r="M32" s="75"/>
      <c r="N32" s="75"/>
      <c r="O32" s="75"/>
      <c r="P32" s="75"/>
      <c r="Q32" s="75"/>
      <c r="R32" s="75"/>
      <c r="S32" s="75"/>
      <c r="T32" s="75" t="s">
        <v>308</v>
      </c>
      <c r="U32" s="75"/>
      <c r="V32" s="75"/>
      <c r="W32" s="75"/>
      <c r="X32" s="75"/>
      <c r="Y32" s="75"/>
      <c r="Z32" s="75"/>
      <c r="AA32" s="75"/>
      <c r="AB32" s="75"/>
    </row>
    <row r="33" spans="2:28" x14ac:dyDescent="0.2">
      <c r="B33" s="75" t="s">
        <v>310</v>
      </c>
      <c r="C33" s="75"/>
      <c r="D33" s="75"/>
      <c r="E33" s="75"/>
      <c r="F33" s="75"/>
      <c r="G33" s="75"/>
      <c r="H33" s="75"/>
      <c r="I33" s="75"/>
      <c r="J33" s="75"/>
      <c r="K33" s="75" t="s">
        <v>314</v>
      </c>
      <c r="L33" s="75"/>
      <c r="M33" s="75"/>
      <c r="N33" s="75"/>
      <c r="O33" s="75"/>
      <c r="P33" s="75"/>
      <c r="Q33" s="75"/>
      <c r="R33" s="75"/>
      <c r="S33" s="75"/>
      <c r="T33" s="75" t="s">
        <v>315</v>
      </c>
      <c r="U33" s="75"/>
      <c r="V33" s="75"/>
      <c r="W33" s="75"/>
      <c r="X33" s="75"/>
      <c r="Y33" s="75"/>
      <c r="Z33" s="75"/>
      <c r="AA33" s="75"/>
      <c r="AB33" s="75"/>
    </row>
    <row r="34" spans="2:28" x14ac:dyDescent="0.2">
      <c r="B34" s="7"/>
      <c r="C34" s="7"/>
      <c r="D34" s="7"/>
      <c r="E34" s="7"/>
      <c r="F34" s="7"/>
      <c r="G34" s="8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</row>
    <row r="35" spans="2:28" x14ac:dyDescent="0.2">
      <c r="U35" s="9"/>
      <c r="V35" s="9"/>
      <c r="W35" s="9"/>
      <c r="X35" s="9"/>
    </row>
    <row r="49" spans="38:58" x14ac:dyDescent="0.2">
      <c r="AL49" s="22" t="s">
        <v>156</v>
      </c>
    </row>
    <row r="50" spans="38:58" x14ac:dyDescent="0.2">
      <c r="AL50" s="22" t="s">
        <v>87</v>
      </c>
    </row>
    <row r="51" spans="38:58" x14ac:dyDescent="0.2">
      <c r="AL51" s="22" t="s">
        <v>157</v>
      </c>
    </row>
    <row r="52" spans="38:58" x14ac:dyDescent="0.2">
      <c r="AL52" s="22" t="s">
        <v>158</v>
      </c>
    </row>
    <row r="53" spans="38:58" x14ac:dyDescent="0.2">
      <c r="AL53" s="22" t="s">
        <v>159</v>
      </c>
    </row>
    <row r="54" spans="38:58" x14ac:dyDescent="0.2">
      <c r="AL54" s="22" t="s">
        <v>88</v>
      </c>
    </row>
    <row r="55" spans="38:58" x14ac:dyDescent="0.2">
      <c r="AL55" s="22" t="s">
        <v>160</v>
      </c>
    </row>
    <row r="56" spans="38:58" x14ac:dyDescent="0.2">
      <c r="AL56" s="22" t="s">
        <v>161</v>
      </c>
    </row>
    <row r="57" spans="38:58" x14ac:dyDescent="0.2">
      <c r="AL57" s="22" t="s">
        <v>105</v>
      </c>
    </row>
    <row r="58" spans="38:58" x14ac:dyDescent="0.2">
      <c r="AL58" s="22" t="s">
        <v>162</v>
      </c>
    </row>
    <row r="62" spans="38:58" ht="132" x14ac:dyDescent="0.2">
      <c r="BF62" s="10" t="s">
        <v>7</v>
      </c>
    </row>
    <row r="63" spans="38:58" ht="82.5" x14ac:dyDescent="0.2">
      <c r="BF63" s="10" t="s">
        <v>9</v>
      </c>
    </row>
    <row r="64" spans="38:58" ht="82.5" x14ac:dyDescent="0.2">
      <c r="BF64" s="10" t="s">
        <v>29</v>
      </c>
    </row>
    <row r="65" spans="58:58" ht="66" x14ac:dyDescent="0.2">
      <c r="BF65" s="10" t="s">
        <v>8</v>
      </c>
    </row>
    <row r="66" spans="58:58" ht="82.5" x14ac:dyDescent="0.2">
      <c r="BF66" s="10" t="s">
        <v>24</v>
      </c>
    </row>
    <row r="67" spans="58:58" ht="66" x14ac:dyDescent="0.2">
      <c r="BF67" s="10" t="s">
        <v>5</v>
      </c>
    </row>
    <row r="68" spans="58:58" ht="66" x14ac:dyDescent="0.2">
      <c r="BF68" s="10" t="s">
        <v>31</v>
      </c>
    </row>
    <row r="69" spans="58:58" ht="181.5" x14ac:dyDescent="0.2">
      <c r="BF69" s="10" t="s">
        <v>30</v>
      </c>
    </row>
    <row r="70" spans="58:58" ht="165" x14ac:dyDescent="0.2">
      <c r="BF70" s="10" t="s">
        <v>6</v>
      </c>
    </row>
    <row r="71" spans="58:58" ht="82.5" x14ac:dyDescent="0.2">
      <c r="BF71" s="10" t="s">
        <v>122</v>
      </c>
    </row>
  </sheetData>
  <sheetProtection selectLockedCells="1" selectUnlockedCells="1"/>
  <mergeCells count="102">
    <mergeCell ref="H12:T12"/>
    <mergeCell ref="G7:AB7"/>
    <mergeCell ref="G8:AB8"/>
    <mergeCell ref="H11:T11"/>
    <mergeCell ref="H10:T10"/>
    <mergeCell ref="B30:X30"/>
    <mergeCell ref="H23:T23"/>
    <mergeCell ref="H24:T24"/>
    <mergeCell ref="H25:T25"/>
    <mergeCell ref="H29:T29"/>
    <mergeCell ref="B24:F24"/>
    <mergeCell ref="H22:T22"/>
    <mergeCell ref="H13:T13"/>
    <mergeCell ref="H26:T26"/>
    <mergeCell ref="H20:T20"/>
    <mergeCell ref="H21:T21"/>
    <mergeCell ref="H15:T15"/>
    <mergeCell ref="H14:T14"/>
    <mergeCell ref="H18:T18"/>
    <mergeCell ref="H19:T19"/>
    <mergeCell ref="H17:T17"/>
    <mergeCell ref="B25:F25"/>
    <mergeCell ref="B26:F26"/>
    <mergeCell ref="B27:F27"/>
    <mergeCell ref="B28:F28"/>
    <mergeCell ref="B29:F29"/>
    <mergeCell ref="U10:X10"/>
    <mergeCell ref="U11:X11"/>
    <mergeCell ref="U12:X12"/>
    <mergeCell ref="U13:X13"/>
    <mergeCell ref="U14:X14"/>
    <mergeCell ref="B18:F18"/>
    <mergeCell ref="B19:F19"/>
    <mergeCell ref="B20:F20"/>
    <mergeCell ref="B21:F21"/>
    <mergeCell ref="B22:F22"/>
    <mergeCell ref="B23:F23"/>
    <mergeCell ref="B12:F12"/>
    <mergeCell ref="B13:F13"/>
    <mergeCell ref="B14:F14"/>
    <mergeCell ref="B15:F15"/>
    <mergeCell ref="B16:F16"/>
    <mergeCell ref="B17:F17"/>
    <mergeCell ref="B10:F10"/>
    <mergeCell ref="B11:F11"/>
    <mergeCell ref="U29:X29"/>
    <mergeCell ref="Y10:AB10"/>
    <mergeCell ref="Y11:AB11"/>
    <mergeCell ref="Y12:AB12"/>
    <mergeCell ref="Y13:AB13"/>
    <mergeCell ref="Y14:AB14"/>
    <mergeCell ref="Y15:AB15"/>
    <mergeCell ref="Y16:AB16"/>
    <mergeCell ref="Y17:AB17"/>
    <mergeCell ref="Y18:AB18"/>
    <mergeCell ref="U23:X23"/>
    <mergeCell ref="U24:X24"/>
    <mergeCell ref="U25:X25"/>
    <mergeCell ref="U26:X26"/>
    <mergeCell ref="U27:X27"/>
    <mergeCell ref="U28:X28"/>
    <mergeCell ref="U15:X15"/>
    <mergeCell ref="U16:X16"/>
    <mergeCell ref="U17:X17"/>
    <mergeCell ref="U18:X18"/>
    <mergeCell ref="U19:X19"/>
    <mergeCell ref="U20:X20"/>
    <mergeCell ref="U21:X21"/>
    <mergeCell ref="U22:X22"/>
    <mergeCell ref="Y25:AB25"/>
    <mergeCell ref="Y26:AB26"/>
    <mergeCell ref="Y27:AB27"/>
    <mergeCell ref="Y28:AB28"/>
    <mergeCell ref="Y29:AB29"/>
    <mergeCell ref="Y2:AB2"/>
    <mergeCell ref="Y4:AB4"/>
    <mergeCell ref="Y3:AB3"/>
    <mergeCell ref="Y5:AB5"/>
    <mergeCell ref="Y19:AB19"/>
    <mergeCell ref="Y20:AB20"/>
    <mergeCell ref="Y21:AB21"/>
    <mergeCell ref="Y22:AB22"/>
    <mergeCell ref="Y23:AB23"/>
    <mergeCell ref="Y24:AB24"/>
    <mergeCell ref="B6:AB6"/>
    <mergeCell ref="B7:F7"/>
    <mergeCell ref="B8:F8"/>
    <mergeCell ref="B2:F5"/>
    <mergeCell ref="G2:X3"/>
    <mergeCell ref="G4:X5"/>
    <mergeCell ref="H27:T27"/>
    <mergeCell ref="H28:T28"/>
    <mergeCell ref="H16:T16"/>
    <mergeCell ref="K33:S33"/>
    <mergeCell ref="T33:AB33"/>
    <mergeCell ref="B31:J31"/>
    <mergeCell ref="K31:S31"/>
    <mergeCell ref="T31:AB31"/>
    <mergeCell ref="B32:J32"/>
    <mergeCell ref="K32:S32"/>
    <mergeCell ref="T32:AB32"/>
    <mergeCell ref="B33:J33"/>
  </mergeCells>
  <phoneticPr fontId="0" type="noConversion"/>
  <dataValidations count="2">
    <dataValidation allowBlank="1" showInputMessage="1" showErrorMessage="1" promptTitle="RECUERDE!!!!" prompt="Representa la posibilidad de ocurrencia de un evento que pueda entorpecer el normal desarrollo de las funciones de la entidad y afectar el logro de sus objetivos" sqref="G10"/>
    <dataValidation type="list" errorStyle="warning" allowBlank="1" showInputMessage="1" showErrorMessage="1" errorTitle="CUIDADO !!!!" error="Usted esta ingresando un Riesgo Relacionado no clasificado en la lista de fuentes, por favor inclúyalo en la hoja FUENTES, en la lista de Riesgos y relacione los items para este nuevo Riesgo." sqref="U11:U29 Z12:AB29 Y11:Y29 V12:X29">
      <formula1>$AL$49:$AL$58</formula1>
    </dataValidation>
  </dataValidations>
  <printOptions horizontalCentered="1"/>
  <pageMargins left="0.31496063000000002" right="0.27559055118110198" top="0.23622047244094499" bottom="0.3" header="0" footer="0.25"/>
  <pageSetup scale="98" orientation="landscape" r:id="rId1"/>
  <headerFooter alignWithMargins="0">
    <oddFooter>&amp;C&amp;8Pág. &amp;P de &amp;N</oddFooter>
  </headerFooter>
  <drawing r:id="rId2"/>
  <legacyDrawing r:id="rId3"/>
  <oleObjects>
    <mc:AlternateContent xmlns:mc="http://schemas.openxmlformats.org/markup-compatibility/2006">
      <mc:Choice Requires="x14">
        <oleObject progId="Visio.Drawing.11" shapeId="2050" r:id="rId4">
          <objectPr defaultSize="0" autoPict="0" r:id="rId5">
            <anchor moveWithCells="1" sizeWithCells="1">
              <from>
                <xdr:col>8</xdr:col>
                <xdr:colOff>0</xdr:colOff>
                <xdr:row>9</xdr:row>
                <xdr:rowOff>0</xdr:rowOff>
              </from>
              <to>
                <xdr:col>8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Visio.Drawing.11" shapeId="205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FF6600"/>
  </sheetPr>
  <dimension ref="A1:BE56"/>
  <sheetViews>
    <sheetView showGridLines="0" zoomScale="80" zoomScaleNormal="80" zoomScaleSheetLayoutView="100" workbookViewId="0"/>
  </sheetViews>
  <sheetFormatPr baseColWidth="10" defaultColWidth="11.42578125" defaultRowHeight="13.9" customHeight="1" x14ac:dyDescent="0.2"/>
  <cols>
    <col min="1" max="21" width="4.7109375" style="15" customWidth="1"/>
    <col min="22" max="22" width="4.7109375" style="15" customWidth="1" collapsed="1"/>
    <col min="23" max="34" width="4.7109375" style="15" customWidth="1"/>
    <col min="35" max="56" width="11.42578125" style="15"/>
    <col min="57" max="57" width="20.5703125" style="15" customWidth="1"/>
    <col min="58" max="16384" width="11.42578125" style="15"/>
  </cols>
  <sheetData>
    <row r="1" spans="1:35" ht="13.9" customHeight="1" x14ac:dyDescent="0.2">
      <c r="A1" s="23" t="s">
        <v>317</v>
      </c>
    </row>
    <row r="2" spans="1:35" ht="13.9" customHeight="1" x14ac:dyDescent="0.2">
      <c r="B2" s="121"/>
      <c r="C2" s="121"/>
      <c r="D2" s="121"/>
      <c r="E2" s="121"/>
      <c r="F2" s="121"/>
      <c r="G2" s="117" t="s">
        <v>306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 t="s">
        <v>290</v>
      </c>
      <c r="AF2" s="117"/>
      <c r="AG2" s="117"/>
      <c r="AH2" s="117"/>
      <c r="AI2" s="16"/>
    </row>
    <row r="3" spans="1:35" ht="13.9" customHeight="1" x14ac:dyDescent="0.2">
      <c r="B3" s="121"/>
      <c r="C3" s="121"/>
      <c r="D3" s="121"/>
      <c r="E3" s="121"/>
      <c r="F3" s="121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8" t="s">
        <v>319</v>
      </c>
      <c r="AF3" s="118"/>
      <c r="AG3" s="118"/>
      <c r="AH3" s="118"/>
      <c r="AI3" s="16"/>
    </row>
    <row r="4" spans="1:35" ht="13.9" customHeight="1" x14ac:dyDescent="0.2">
      <c r="B4" s="121"/>
      <c r="C4" s="121"/>
      <c r="D4" s="121"/>
      <c r="E4" s="121"/>
      <c r="F4" s="121"/>
      <c r="G4" s="117" t="s">
        <v>292</v>
      </c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 t="s">
        <v>293</v>
      </c>
      <c r="AF4" s="117"/>
      <c r="AG4" s="117"/>
      <c r="AH4" s="117"/>
      <c r="AI4" s="16"/>
    </row>
    <row r="5" spans="1:35" s="17" customFormat="1" ht="13.9" customHeight="1" x14ac:dyDescent="0.2">
      <c r="B5" s="121"/>
      <c r="C5" s="121"/>
      <c r="D5" s="121"/>
      <c r="E5" s="121"/>
      <c r="F5" s="121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8" t="s">
        <v>296</v>
      </c>
      <c r="AF5" s="118"/>
      <c r="AG5" s="118"/>
      <c r="AH5" s="118"/>
    </row>
    <row r="6" spans="1:35" s="17" customFormat="1" ht="13.9" customHeight="1" x14ac:dyDescent="0.2">
      <c r="B6" s="119" t="s">
        <v>123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</row>
    <row r="7" spans="1:35" s="18" customFormat="1" ht="13.9" customHeight="1" x14ac:dyDescent="0.2">
      <c r="B7" s="122" t="str">
        <f>'1. IDENTIFICACIÓN Y DESCRIPCIÓN'!B7</f>
        <v>NOMBRE DEL PROCESO:</v>
      </c>
      <c r="C7" s="122"/>
      <c r="D7" s="122"/>
      <c r="E7" s="122"/>
      <c r="F7" s="122"/>
      <c r="G7" s="120" t="str">
        <f>'1. IDENTIFICACIÓN Y DESCRIPCIÓN'!G7</f>
        <v>Todos los procesos</v>
      </c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</row>
    <row r="8" spans="1:35" s="18" customFormat="1" ht="13.9" customHeight="1" x14ac:dyDescent="0.2">
      <c r="B8" s="122" t="str">
        <f>'1. IDENTIFICACIÓN Y DESCRIPCIÓN'!B8</f>
        <v>OBJETIVO:</v>
      </c>
      <c r="C8" s="122"/>
      <c r="D8" s="122"/>
      <c r="E8" s="122"/>
      <c r="F8" s="122"/>
      <c r="G8" s="120" t="str">
        <f>'1. IDENTIFICACIÓN Y DESCRIPCIÓN'!G8</f>
        <v xml:space="preserve">Realizar evaluaciones independientes a la gestion con el fin de generar alertas y recomendaciones que contribuyan al cumplimiento de los objetivos institucionales </v>
      </c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</row>
    <row r="9" spans="1:35" s="18" customFormat="1" ht="4.9000000000000004" customHeight="1" x14ac:dyDescent="0.2"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5" ht="13.9" customHeight="1" x14ac:dyDescent="0.2">
      <c r="B10" s="123" t="s">
        <v>301</v>
      </c>
      <c r="C10" s="124"/>
      <c r="D10" s="117" t="s">
        <v>14</v>
      </c>
      <c r="E10" s="117"/>
      <c r="F10" s="117"/>
      <c r="G10" s="117"/>
      <c r="H10" s="117"/>
      <c r="I10" s="117"/>
      <c r="J10" s="115" t="s">
        <v>82</v>
      </c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3" t="s">
        <v>61</v>
      </c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</row>
    <row r="11" spans="1:35" ht="13.9" customHeight="1" x14ac:dyDescent="0.2">
      <c r="B11" s="125"/>
      <c r="C11" s="126"/>
      <c r="D11" s="117"/>
      <c r="E11" s="117"/>
      <c r="F11" s="117"/>
      <c r="G11" s="117"/>
      <c r="H11" s="117"/>
      <c r="I11" s="117"/>
      <c r="J11" s="115" t="s">
        <v>12</v>
      </c>
      <c r="K11" s="115"/>
      <c r="L11" s="115"/>
      <c r="M11" s="115"/>
      <c r="N11" s="115"/>
      <c r="O11" s="115"/>
      <c r="P11" s="115"/>
      <c r="Q11" s="115"/>
      <c r="R11" s="115"/>
      <c r="S11" s="115"/>
      <c r="T11" s="115" t="s">
        <v>13</v>
      </c>
      <c r="U11" s="115"/>
      <c r="V11" s="115"/>
      <c r="W11" s="115"/>
      <c r="X11" s="113" t="s">
        <v>27</v>
      </c>
      <c r="Y11" s="113"/>
      <c r="Z11" s="113"/>
      <c r="AA11" s="113"/>
      <c r="AB11" s="113"/>
      <c r="AC11" s="113"/>
      <c r="AD11" s="113" t="s">
        <v>13</v>
      </c>
      <c r="AE11" s="113"/>
      <c r="AF11" s="113"/>
      <c r="AG11" s="113"/>
      <c r="AH11" s="113"/>
    </row>
    <row r="12" spans="1:35" ht="13.9" customHeight="1" x14ac:dyDescent="0.2">
      <c r="B12" s="90" t="str">
        <f>'1. IDENTIFICACIÓN Y DESCRIPCIÓN'!G11</f>
        <v>R1</v>
      </c>
      <c r="C12" s="90"/>
      <c r="D12" s="111" t="str">
        <f>+'1. IDENTIFICACIÓN Y DESCRIPCIÓN'!H11</f>
        <v xml:space="preserve">Expedición de orden de liquidación por parte de Supersalud a los clientes críticos (EPS) del hospital </v>
      </c>
      <c r="E12" s="111"/>
      <c r="F12" s="111"/>
      <c r="G12" s="111"/>
      <c r="H12" s="111"/>
      <c r="I12" s="111"/>
      <c r="J12" s="116" t="s">
        <v>168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2" t="s">
        <v>33</v>
      </c>
      <c r="U12" s="112"/>
      <c r="V12" s="112"/>
      <c r="W12" s="112"/>
      <c r="X12" s="111" t="s">
        <v>318</v>
      </c>
      <c r="Y12" s="111"/>
      <c r="Z12" s="111"/>
      <c r="AA12" s="111"/>
      <c r="AB12" s="111"/>
      <c r="AC12" s="111"/>
      <c r="AD12" s="111" t="s">
        <v>26</v>
      </c>
      <c r="AE12" s="111"/>
      <c r="AF12" s="111"/>
      <c r="AG12" s="111"/>
      <c r="AH12" s="111"/>
    </row>
    <row r="13" spans="1:35" ht="13.9" customHeight="1" x14ac:dyDescent="0.2">
      <c r="B13" s="90" t="str">
        <f>'1. IDENTIFICACIÓN Y DESCRIPCIÓN'!G12</f>
        <v>R2</v>
      </c>
      <c r="C13" s="90"/>
      <c r="D13" s="111" t="str">
        <f>+'1. IDENTIFICACIÓN Y DESCRIPCIÓN'!H12</f>
        <v xml:space="preserve">Iliquidez de clientes críticos (EPS) con contratos de prestación de servicios de salud con el hospital </v>
      </c>
      <c r="E13" s="111"/>
      <c r="F13" s="111"/>
      <c r="G13" s="111"/>
      <c r="H13" s="111"/>
      <c r="I13" s="111"/>
      <c r="J13" s="114" t="s">
        <v>252</v>
      </c>
      <c r="K13" s="114"/>
      <c r="L13" s="114"/>
      <c r="M13" s="114"/>
      <c r="N13" s="114"/>
      <c r="O13" s="114"/>
      <c r="P13" s="114"/>
      <c r="Q13" s="114"/>
      <c r="R13" s="114"/>
      <c r="S13" s="114"/>
      <c r="T13" s="112" t="s">
        <v>33</v>
      </c>
      <c r="U13" s="112"/>
      <c r="V13" s="112"/>
      <c r="W13" s="112"/>
      <c r="X13" s="111" t="s">
        <v>318</v>
      </c>
      <c r="Y13" s="111"/>
      <c r="Z13" s="111"/>
      <c r="AA13" s="111"/>
      <c r="AB13" s="111"/>
      <c r="AC13" s="111"/>
      <c r="AD13" s="111" t="s">
        <v>26</v>
      </c>
      <c r="AE13" s="111"/>
      <c r="AF13" s="111"/>
      <c r="AG13" s="111"/>
      <c r="AH13" s="111"/>
    </row>
    <row r="14" spans="1:35" ht="13.9" customHeight="1" x14ac:dyDescent="0.2">
      <c r="B14" s="90" t="str">
        <f>'1. IDENTIFICACIÓN Y DESCRIPCIÓN'!G13</f>
        <v>R3</v>
      </c>
      <c r="C14" s="90"/>
      <c r="D14" s="111" t="str">
        <f>+'1. IDENTIFICACIÓN Y DESCRIPCIÓN'!H13</f>
        <v>Daños en los equipos y enseres a causa de anormalidad de funcionamiento de redes eléctricas</v>
      </c>
      <c r="E14" s="111"/>
      <c r="F14" s="111"/>
      <c r="G14" s="111"/>
      <c r="H14" s="111"/>
      <c r="I14" s="111"/>
      <c r="J14" s="114" t="s">
        <v>172</v>
      </c>
      <c r="K14" s="114"/>
      <c r="L14" s="114"/>
      <c r="M14" s="114"/>
      <c r="N14" s="114"/>
      <c r="O14" s="114"/>
      <c r="P14" s="114"/>
      <c r="Q14" s="114"/>
      <c r="R14" s="114"/>
      <c r="S14" s="114"/>
      <c r="T14" s="112" t="s">
        <v>23</v>
      </c>
      <c r="U14" s="112"/>
      <c r="V14" s="112"/>
      <c r="W14" s="112"/>
      <c r="X14" s="111" t="s">
        <v>174</v>
      </c>
      <c r="Y14" s="111"/>
      <c r="Z14" s="111"/>
      <c r="AA14" s="111"/>
      <c r="AB14" s="111"/>
      <c r="AC14" s="111"/>
      <c r="AD14" s="111" t="s">
        <v>26</v>
      </c>
      <c r="AE14" s="111"/>
      <c r="AF14" s="111"/>
      <c r="AG14" s="111"/>
      <c r="AH14" s="111"/>
    </row>
    <row r="15" spans="1:35" ht="13.9" customHeight="1" x14ac:dyDescent="0.2">
      <c r="B15" s="90" t="str">
        <f>'1. IDENTIFICACIÓN Y DESCRIPCIÓN'!G14</f>
        <v>R4</v>
      </c>
      <c r="C15" s="90"/>
      <c r="D15" s="111" t="str">
        <f>+'1. IDENTIFICACIÓN Y DESCRIPCIÓN'!H14</f>
        <v>Deterioro de la planta física de la institución</v>
      </c>
      <c r="E15" s="111"/>
      <c r="F15" s="111"/>
      <c r="G15" s="111"/>
      <c r="H15" s="111"/>
      <c r="I15" s="111"/>
      <c r="J15" s="114" t="s">
        <v>177</v>
      </c>
      <c r="K15" s="114"/>
      <c r="L15" s="114"/>
      <c r="M15" s="114"/>
      <c r="N15" s="114"/>
      <c r="O15" s="114"/>
      <c r="P15" s="114"/>
      <c r="Q15" s="114"/>
      <c r="R15" s="114"/>
      <c r="S15" s="114"/>
      <c r="T15" s="112" t="s">
        <v>23</v>
      </c>
      <c r="U15" s="112"/>
      <c r="V15" s="112"/>
      <c r="W15" s="112"/>
      <c r="X15" s="111" t="s">
        <v>203</v>
      </c>
      <c r="Y15" s="111"/>
      <c r="Z15" s="111"/>
      <c r="AA15" s="111"/>
      <c r="AB15" s="111"/>
      <c r="AC15" s="111"/>
      <c r="AD15" s="111" t="s">
        <v>26</v>
      </c>
      <c r="AE15" s="111"/>
      <c r="AF15" s="111"/>
      <c r="AG15" s="111"/>
      <c r="AH15" s="111"/>
    </row>
    <row r="16" spans="1:35" ht="13.9" customHeight="1" x14ac:dyDescent="0.2">
      <c r="B16" s="90" t="str">
        <f>'1. IDENTIFICACIÓN Y DESCRIPCIÓN'!G15</f>
        <v>R5</v>
      </c>
      <c r="C16" s="90"/>
      <c r="D16" s="111" t="str">
        <f>+'1. IDENTIFICACIÓN Y DESCRIPCIÓN'!H15</f>
        <v>Falsificación documentos para el proceso de contratación y/o soporte de pago de aportes sociales</v>
      </c>
      <c r="E16" s="111"/>
      <c r="F16" s="111"/>
      <c r="G16" s="111"/>
      <c r="H16" s="111"/>
      <c r="I16" s="111"/>
      <c r="J16" s="114" t="s">
        <v>178</v>
      </c>
      <c r="K16" s="114"/>
      <c r="L16" s="114"/>
      <c r="M16" s="114"/>
      <c r="N16" s="114"/>
      <c r="O16" s="114"/>
      <c r="P16" s="114"/>
      <c r="Q16" s="114"/>
      <c r="R16" s="114"/>
      <c r="S16" s="114"/>
      <c r="T16" s="112" t="s">
        <v>33</v>
      </c>
      <c r="U16" s="112"/>
      <c r="V16" s="112"/>
      <c r="W16" s="112"/>
      <c r="X16" s="111" t="s">
        <v>202</v>
      </c>
      <c r="Y16" s="111"/>
      <c r="Z16" s="111"/>
      <c r="AA16" s="111"/>
      <c r="AB16" s="111"/>
      <c r="AC16" s="111"/>
      <c r="AD16" s="111" t="s">
        <v>38</v>
      </c>
      <c r="AE16" s="111"/>
      <c r="AF16" s="111"/>
      <c r="AG16" s="111"/>
      <c r="AH16" s="111"/>
    </row>
    <row r="17" spans="2:34" ht="13.9" customHeight="1" x14ac:dyDescent="0.2">
      <c r="B17" s="90" t="str">
        <f>'1. IDENTIFICACIÓN Y DESCRIPCIÓN'!G16</f>
        <v>R6</v>
      </c>
      <c r="C17" s="90"/>
      <c r="D17" s="111" t="str">
        <f>+'1. IDENTIFICACIÓN Y DESCRIPCIÓN'!H16</f>
        <v>Incumlimiento en el proceso de planeación de la contratación establecida en el Plan Anual de Adquisiciones</v>
      </c>
      <c r="E17" s="111"/>
      <c r="F17" s="111"/>
      <c r="G17" s="111"/>
      <c r="H17" s="111"/>
      <c r="I17" s="111"/>
      <c r="J17" s="114" t="s">
        <v>201</v>
      </c>
      <c r="K17" s="114"/>
      <c r="L17" s="114"/>
      <c r="M17" s="114"/>
      <c r="N17" s="114"/>
      <c r="O17" s="114"/>
      <c r="P17" s="114"/>
      <c r="Q17" s="114"/>
      <c r="R17" s="114"/>
      <c r="S17" s="114"/>
      <c r="T17" s="112" t="s">
        <v>23</v>
      </c>
      <c r="U17" s="112"/>
      <c r="V17" s="112"/>
      <c r="W17" s="112"/>
      <c r="X17" s="111" t="s">
        <v>204</v>
      </c>
      <c r="Y17" s="111"/>
      <c r="Z17" s="111"/>
      <c r="AA17" s="111"/>
      <c r="AB17" s="111"/>
      <c r="AC17" s="111"/>
      <c r="AD17" s="111" t="s">
        <v>38</v>
      </c>
      <c r="AE17" s="111"/>
      <c r="AF17" s="111"/>
      <c r="AG17" s="111"/>
      <c r="AH17" s="111"/>
    </row>
    <row r="18" spans="2:34" ht="13.9" customHeight="1" x14ac:dyDescent="0.2">
      <c r="B18" s="90" t="str">
        <f>'1. IDENTIFICACIÓN Y DESCRIPCIÓN'!G17</f>
        <v>R7</v>
      </c>
      <c r="C18" s="90"/>
      <c r="D18" s="111" t="str">
        <f>+'1. IDENTIFICACIÓN Y DESCRIPCIÓN'!H17</f>
        <v>Incumplimiento a las actividades establecidas en contrato de prestación de servicios</v>
      </c>
      <c r="E18" s="111"/>
      <c r="F18" s="111"/>
      <c r="G18" s="111"/>
      <c r="H18" s="111"/>
      <c r="I18" s="111"/>
      <c r="J18" s="114" t="s">
        <v>179</v>
      </c>
      <c r="K18" s="114"/>
      <c r="L18" s="114"/>
      <c r="M18" s="114"/>
      <c r="N18" s="114"/>
      <c r="O18" s="114"/>
      <c r="P18" s="114"/>
      <c r="Q18" s="114"/>
      <c r="R18" s="114"/>
      <c r="S18" s="114"/>
      <c r="T18" s="112" t="s">
        <v>23</v>
      </c>
      <c r="U18" s="112"/>
      <c r="V18" s="112"/>
      <c r="W18" s="112"/>
      <c r="X18" s="111" t="s">
        <v>202</v>
      </c>
      <c r="Y18" s="111"/>
      <c r="Z18" s="111"/>
      <c r="AA18" s="111"/>
      <c r="AB18" s="111"/>
      <c r="AC18" s="111"/>
      <c r="AD18" s="111" t="s">
        <v>38</v>
      </c>
      <c r="AE18" s="111"/>
      <c r="AF18" s="111"/>
      <c r="AG18" s="111"/>
      <c r="AH18" s="111"/>
    </row>
    <row r="19" spans="2:34" ht="13.9" customHeight="1" x14ac:dyDescent="0.2">
      <c r="B19" s="90" t="str">
        <f>'1. IDENTIFICACIÓN Y DESCRIPCIÓN'!G18</f>
        <v>R8</v>
      </c>
      <c r="C19" s="90"/>
      <c r="D19" s="111" t="str">
        <f>+'1. IDENTIFICACIÓN Y DESCRIPCIÓN'!H18</f>
        <v>Falta de planeacion en los procedimientos administrativos, publicación inoportuna de contratos en SECOP.</v>
      </c>
      <c r="E19" s="111"/>
      <c r="F19" s="111"/>
      <c r="G19" s="111"/>
      <c r="H19" s="111"/>
      <c r="I19" s="111"/>
      <c r="J19" s="114" t="s">
        <v>180</v>
      </c>
      <c r="K19" s="114"/>
      <c r="L19" s="114"/>
      <c r="M19" s="114"/>
      <c r="N19" s="114"/>
      <c r="O19" s="114"/>
      <c r="P19" s="114"/>
      <c r="Q19" s="114"/>
      <c r="R19" s="114"/>
      <c r="S19" s="114"/>
      <c r="T19" s="112" t="s">
        <v>23</v>
      </c>
      <c r="U19" s="112"/>
      <c r="V19" s="112"/>
      <c r="W19" s="112"/>
      <c r="X19" s="111" t="s">
        <v>205</v>
      </c>
      <c r="Y19" s="111"/>
      <c r="Z19" s="111"/>
      <c r="AA19" s="111"/>
      <c r="AB19" s="111"/>
      <c r="AC19" s="111"/>
      <c r="AD19" s="111" t="s">
        <v>38</v>
      </c>
      <c r="AE19" s="111"/>
      <c r="AF19" s="111"/>
      <c r="AG19" s="111"/>
      <c r="AH19" s="111"/>
    </row>
    <row r="20" spans="2:34" ht="13.9" customHeight="1" x14ac:dyDescent="0.2">
      <c r="B20" s="90" t="str">
        <f>'1. IDENTIFICACIÓN Y DESCRIPCIÓN'!G19</f>
        <v>R9</v>
      </c>
      <c r="C20" s="90"/>
      <c r="D20" s="111" t="str">
        <f>+'1. IDENTIFICACIÓN Y DESCRIPCIÓN'!H19</f>
        <v>Inconsistencias en la consolidacion de estados financieros, para la toma de decisiones</v>
      </c>
      <c r="E20" s="111"/>
      <c r="F20" s="111"/>
      <c r="G20" s="111"/>
      <c r="H20" s="111"/>
      <c r="I20" s="111"/>
      <c r="J20" s="114" t="s">
        <v>192</v>
      </c>
      <c r="K20" s="114"/>
      <c r="L20" s="114"/>
      <c r="M20" s="114"/>
      <c r="N20" s="114"/>
      <c r="O20" s="114"/>
      <c r="P20" s="114"/>
      <c r="Q20" s="114"/>
      <c r="R20" s="114"/>
      <c r="S20" s="114"/>
      <c r="T20" s="112" t="s">
        <v>54</v>
      </c>
      <c r="U20" s="112"/>
      <c r="V20" s="112"/>
      <c r="W20" s="112"/>
      <c r="X20" s="111" t="s">
        <v>206</v>
      </c>
      <c r="Y20" s="111"/>
      <c r="Z20" s="111"/>
      <c r="AA20" s="111"/>
      <c r="AB20" s="111"/>
      <c r="AC20" s="111"/>
      <c r="AD20" s="111" t="s">
        <v>26</v>
      </c>
      <c r="AE20" s="111"/>
      <c r="AF20" s="111"/>
      <c r="AG20" s="111"/>
      <c r="AH20" s="111"/>
    </row>
    <row r="21" spans="2:34" ht="13.9" customHeight="1" x14ac:dyDescent="0.2">
      <c r="B21" s="90" t="str">
        <f>'1. IDENTIFICACIÓN Y DESCRIPCIÓN'!G20</f>
        <v>R10</v>
      </c>
      <c r="C21" s="90"/>
      <c r="D21" s="111" t="str">
        <f>+'1. IDENTIFICACIÓN Y DESCRIPCIÓN'!H20</f>
        <v>No conciliación o contestación de glosas y/o devoluciones de facturas.</v>
      </c>
      <c r="E21" s="111"/>
      <c r="F21" s="111"/>
      <c r="G21" s="111"/>
      <c r="H21" s="111"/>
      <c r="I21" s="111"/>
      <c r="J21" s="114" t="s">
        <v>235</v>
      </c>
      <c r="K21" s="114"/>
      <c r="L21" s="114"/>
      <c r="M21" s="114"/>
      <c r="N21" s="114"/>
      <c r="O21" s="114"/>
      <c r="P21" s="114"/>
      <c r="Q21" s="114"/>
      <c r="R21" s="114"/>
      <c r="S21" s="114"/>
      <c r="T21" s="112" t="s">
        <v>23</v>
      </c>
      <c r="U21" s="112"/>
      <c r="V21" s="112"/>
      <c r="W21" s="112"/>
      <c r="X21" s="111" t="s">
        <v>146</v>
      </c>
      <c r="Y21" s="111"/>
      <c r="Z21" s="111"/>
      <c r="AA21" s="111"/>
      <c r="AB21" s="111"/>
      <c r="AC21" s="111"/>
      <c r="AD21" s="111" t="s">
        <v>38</v>
      </c>
      <c r="AE21" s="111"/>
      <c r="AF21" s="111"/>
      <c r="AG21" s="111"/>
      <c r="AH21" s="111"/>
    </row>
    <row r="22" spans="2:34" ht="13.9" customHeight="1" x14ac:dyDescent="0.2">
      <c r="B22" s="90" t="str">
        <f>'1. IDENTIFICACIÓN Y DESCRIPCIÓN'!G21</f>
        <v>R11</v>
      </c>
      <c r="C22" s="90"/>
      <c r="D22" s="111" t="str">
        <f>+'1. IDENTIFICACIÓN Y DESCRIPCIÓN'!H21</f>
        <v>Subfacturación o sobrefacturación de servicios prestados</v>
      </c>
      <c r="E22" s="111"/>
      <c r="F22" s="111"/>
      <c r="G22" s="111"/>
      <c r="H22" s="111"/>
      <c r="I22" s="111"/>
      <c r="J22" s="114" t="s">
        <v>237</v>
      </c>
      <c r="K22" s="114"/>
      <c r="L22" s="114"/>
      <c r="M22" s="114"/>
      <c r="N22" s="114"/>
      <c r="O22" s="114"/>
      <c r="P22" s="114"/>
      <c r="Q22" s="114"/>
      <c r="R22" s="114"/>
      <c r="S22" s="114"/>
      <c r="T22" s="112" t="s">
        <v>23</v>
      </c>
      <c r="U22" s="112"/>
      <c r="V22" s="112"/>
      <c r="W22" s="112"/>
      <c r="X22" s="111" t="s">
        <v>193</v>
      </c>
      <c r="Y22" s="111"/>
      <c r="Z22" s="111"/>
      <c r="AA22" s="111"/>
      <c r="AB22" s="111"/>
      <c r="AC22" s="111"/>
      <c r="AD22" s="111" t="s">
        <v>26</v>
      </c>
      <c r="AE22" s="111"/>
      <c r="AF22" s="111"/>
      <c r="AG22" s="111"/>
      <c r="AH22" s="111"/>
    </row>
    <row r="23" spans="2:34" ht="13.9" customHeight="1" x14ac:dyDescent="0.2">
      <c r="B23" s="90" t="str">
        <f>'1. IDENTIFICACIÓN Y DESCRIPCIÓN'!G22</f>
        <v>R12</v>
      </c>
      <c r="C23" s="90"/>
      <c r="D23" s="111" t="str">
        <f>+'1. IDENTIFICACIÓN Y DESCRIPCIÓN'!H22</f>
        <v>Perdida en la integridad, disponibilidad y confidencialidad de la información.</v>
      </c>
      <c r="E23" s="111"/>
      <c r="F23" s="111"/>
      <c r="G23" s="111"/>
      <c r="H23" s="111"/>
      <c r="I23" s="111"/>
      <c r="J23" s="114" t="s">
        <v>194</v>
      </c>
      <c r="K23" s="114"/>
      <c r="L23" s="114"/>
      <c r="M23" s="114"/>
      <c r="N23" s="114"/>
      <c r="O23" s="114"/>
      <c r="P23" s="114"/>
      <c r="Q23" s="114"/>
      <c r="R23" s="114"/>
      <c r="S23" s="114"/>
      <c r="T23" s="112" t="s">
        <v>54</v>
      </c>
      <c r="U23" s="112"/>
      <c r="V23" s="112"/>
      <c r="W23" s="112"/>
      <c r="X23" s="111" t="s">
        <v>195</v>
      </c>
      <c r="Y23" s="111"/>
      <c r="Z23" s="111"/>
      <c r="AA23" s="111"/>
      <c r="AB23" s="111"/>
      <c r="AC23" s="111"/>
      <c r="AD23" s="111" t="s">
        <v>38</v>
      </c>
      <c r="AE23" s="111"/>
      <c r="AF23" s="111"/>
      <c r="AG23" s="111"/>
      <c r="AH23" s="111"/>
    </row>
    <row r="24" spans="2:34" ht="13.9" customHeight="1" x14ac:dyDescent="0.2">
      <c r="B24" s="90" t="str">
        <f>'1. IDENTIFICACIÓN Y DESCRIPCIÓN'!G23</f>
        <v>R13</v>
      </c>
      <c r="C24" s="90"/>
      <c r="D24" s="111" t="str">
        <f>+'1. IDENTIFICACIÓN Y DESCRIPCIÓN'!H23</f>
        <v>Incumplimiento e inaplicación de la normatividad en las diferentes instancias judiciales</v>
      </c>
      <c r="E24" s="111"/>
      <c r="F24" s="111"/>
      <c r="G24" s="111"/>
      <c r="H24" s="111"/>
      <c r="I24" s="111"/>
      <c r="J24" s="114" t="s">
        <v>236</v>
      </c>
      <c r="K24" s="114"/>
      <c r="L24" s="114"/>
      <c r="M24" s="114"/>
      <c r="N24" s="114"/>
      <c r="O24" s="114"/>
      <c r="P24" s="114"/>
      <c r="Q24" s="114"/>
      <c r="R24" s="114"/>
      <c r="S24" s="114"/>
      <c r="T24" s="112" t="s">
        <v>54</v>
      </c>
      <c r="U24" s="112"/>
      <c r="V24" s="112"/>
      <c r="W24" s="112"/>
      <c r="X24" s="111" t="s">
        <v>196</v>
      </c>
      <c r="Y24" s="111"/>
      <c r="Z24" s="111"/>
      <c r="AA24" s="111"/>
      <c r="AB24" s="111"/>
      <c r="AC24" s="111"/>
      <c r="AD24" s="111" t="s">
        <v>26</v>
      </c>
      <c r="AE24" s="111"/>
      <c r="AF24" s="111"/>
      <c r="AG24" s="111"/>
      <c r="AH24" s="111"/>
    </row>
    <row r="25" spans="2:34" ht="13.9" customHeight="1" x14ac:dyDescent="0.2">
      <c r="B25" s="90" t="str">
        <f>'1. IDENTIFICACIÓN Y DESCRIPCIÓN'!G24</f>
        <v>R14</v>
      </c>
      <c r="C25" s="90"/>
      <c r="D25" s="111" t="str">
        <f>+'1. IDENTIFICACIÓN Y DESCRIPCIÓN'!H24</f>
        <v>Incumplimiento de la normatividad de PQRS</v>
      </c>
      <c r="E25" s="111"/>
      <c r="F25" s="111"/>
      <c r="G25" s="111"/>
      <c r="H25" s="111"/>
      <c r="I25" s="111"/>
      <c r="J25" s="114" t="s">
        <v>234</v>
      </c>
      <c r="K25" s="114"/>
      <c r="L25" s="114"/>
      <c r="M25" s="114"/>
      <c r="N25" s="114"/>
      <c r="O25" s="114"/>
      <c r="P25" s="114"/>
      <c r="Q25" s="114"/>
      <c r="R25" s="114"/>
      <c r="S25" s="114"/>
      <c r="T25" s="112" t="s">
        <v>23</v>
      </c>
      <c r="U25" s="112"/>
      <c r="V25" s="112"/>
      <c r="W25" s="112"/>
      <c r="X25" s="111" t="s">
        <v>197</v>
      </c>
      <c r="Y25" s="111"/>
      <c r="Z25" s="111"/>
      <c r="AA25" s="111"/>
      <c r="AB25" s="111"/>
      <c r="AC25" s="111"/>
      <c r="AD25" s="111" t="s">
        <v>38</v>
      </c>
      <c r="AE25" s="111"/>
      <c r="AF25" s="111"/>
      <c r="AG25" s="111"/>
      <c r="AH25" s="111"/>
    </row>
    <row r="26" spans="2:34" ht="13.9" customHeight="1" x14ac:dyDescent="0.2">
      <c r="B26" s="90" t="str">
        <f>'1. IDENTIFICACIÓN Y DESCRIPCIÓN'!G25</f>
        <v>R15</v>
      </c>
      <c r="C26" s="90"/>
      <c r="D26" s="111" t="str">
        <f>+'1. IDENTIFICACIÓN Y DESCRIPCIÓN'!H25</f>
        <v>Incumplimiento de las metas de recaudo de la ESE</v>
      </c>
      <c r="E26" s="111"/>
      <c r="F26" s="111"/>
      <c r="G26" s="111"/>
      <c r="H26" s="111"/>
      <c r="I26" s="111"/>
      <c r="J26" s="114" t="s">
        <v>238</v>
      </c>
      <c r="K26" s="114"/>
      <c r="L26" s="114"/>
      <c r="M26" s="114"/>
      <c r="N26" s="114"/>
      <c r="O26" s="114"/>
      <c r="P26" s="114"/>
      <c r="Q26" s="114"/>
      <c r="R26" s="114"/>
      <c r="S26" s="114"/>
      <c r="T26" s="112" t="s">
        <v>33</v>
      </c>
      <c r="U26" s="112"/>
      <c r="V26" s="112"/>
      <c r="W26" s="112"/>
      <c r="X26" s="111" t="s">
        <v>198</v>
      </c>
      <c r="Y26" s="111"/>
      <c r="Z26" s="111"/>
      <c r="AA26" s="111"/>
      <c r="AB26" s="111"/>
      <c r="AC26" s="111"/>
      <c r="AD26" s="111" t="s">
        <v>65</v>
      </c>
      <c r="AE26" s="111"/>
      <c r="AF26" s="111"/>
      <c r="AG26" s="111"/>
      <c r="AH26" s="111"/>
    </row>
    <row r="27" spans="2:34" ht="13.9" customHeight="1" x14ac:dyDescent="0.2">
      <c r="B27" s="90" t="str">
        <f>'1. IDENTIFICACIÓN Y DESCRIPCIÓN'!G26</f>
        <v>R16</v>
      </c>
      <c r="C27" s="90"/>
      <c r="D27" s="111" t="str">
        <f>+'1. IDENTIFICACIÓN Y DESCRIPCIÓN'!H26</f>
        <v>Deterioro del clima laboral</v>
      </c>
      <c r="E27" s="111"/>
      <c r="F27" s="111"/>
      <c r="G27" s="111"/>
      <c r="H27" s="111"/>
      <c r="I27" s="111"/>
      <c r="J27" s="114" t="s">
        <v>240</v>
      </c>
      <c r="K27" s="114"/>
      <c r="L27" s="114"/>
      <c r="M27" s="114"/>
      <c r="N27" s="114"/>
      <c r="O27" s="114"/>
      <c r="P27" s="114"/>
      <c r="Q27" s="114"/>
      <c r="R27" s="114"/>
      <c r="S27" s="114"/>
      <c r="T27" s="112" t="s">
        <v>54</v>
      </c>
      <c r="U27" s="112"/>
      <c r="V27" s="112"/>
      <c r="W27" s="112"/>
      <c r="X27" s="111" t="s">
        <v>207</v>
      </c>
      <c r="Y27" s="111"/>
      <c r="Z27" s="111"/>
      <c r="AA27" s="111"/>
      <c r="AB27" s="111"/>
      <c r="AC27" s="111"/>
      <c r="AD27" s="111" t="s">
        <v>38</v>
      </c>
      <c r="AE27" s="111"/>
      <c r="AF27" s="111"/>
      <c r="AG27" s="111"/>
      <c r="AH27" s="111"/>
    </row>
    <row r="28" spans="2:34" ht="13.9" customHeight="1" x14ac:dyDescent="0.2">
      <c r="B28" s="90" t="str">
        <f>'1. IDENTIFICACIÓN Y DESCRIPCIÓN'!G27</f>
        <v>R17</v>
      </c>
      <c r="C28" s="90"/>
      <c r="D28" s="111" t="str">
        <f>+'1. IDENTIFICACIÓN Y DESCRIPCIÓN'!H27</f>
        <v>Fallas en la calidad en la prestación del servicio que afecten la seguridad del paciente</v>
      </c>
      <c r="E28" s="111"/>
      <c r="F28" s="111"/>
      <c r="G28" s="111"/>
      <c r="H28" s="111"/>
      <c r="I28" s="111"/>
      <c r="J28" s="114" t="s">
        <v>243</v>
      </c>
      <c r="K28" s="114"/>
      <c r="L28" s="114"/>
      <c r="M28" s="114"/>
      <c r="N28" s="114"/>
      <c r="O28" s="114"/>
      <c r="P28" s="114"/>
      <c r="Q28" s="114"/>
      <c r="R28" s="114"/>
      <c r="S28" s="114"/>
      <c r="T28" s="112" t="s">
        <v>54</v>
      </c>
      <c r="U28" s="112"/>
      <c r="V28" s="112"/>
      <c r="W28" s="112"/>
      <c r="X28" s="111" t="s">
        <v>211</v>
      </c>
      <c r="Y28" s="111"/>
      <c r="Z28" s="111"/>
      <c r="AA28" s="111"/>
      <c r="AB28" s="111"/>
      <c r="AC28" s="111"/>
      <c r="AD28" s="111" t="s">
        <v>38</v>
      </c>
      <c r="AE28" s="111"/>
      <c r="AF28" s="111"/>
      <c r="AG28" s="111"/>
      <c r="AH28" s="111"/>
    </row>
    <row r="29" spans="2:34" ht="13.9" customHeight="1" x14ac:dyDescent="0.2">
      <c r="B29" s="90" t="str">
        <f>'1. IDENTIFICACIÓN Y DESCRIPCIÓN'!G28</f>
        <v>R18</v>
      </c>
      <c r="C29" s="90"/>
      <c r="D29" s="111" t="str">
        <f>+'1. IDENTIFICACIÓN Y DESCRIPCIÓN'!H28</f>
        <v>Perdida de informacion derivada de la atencion en salud</v>
      </c>
      <c r="E29" s="111"/>
      <c r="F29" s="111"/>
      <c r="G29" s="111"/>
      <c r="H29" s="111"/>
      <c r="I29" s="111"/>
      <c r="J29" s="114" t="s">
        <v>247</v>
      </c>
      <c r="K29" s="114"/>
      <c r="L29" s="114"/>
      <c r="M29" s="114"/>
      <c r="N29" s="114"/>
      <c r="O29" s="114"/>
      <c r="P29" s="114"/>
      <c r="Q29" s="114"/>
      <c r="R29" s="114"/>
      <c r="S29" s="114"/>
      <c r="T29" s="112" t="s">
        <v>34</v>
      </c>
      <c r="U29" s="112"/>
      <c r="V29" s="112"/>
      <c r="W29" s="112"/>
      <c r="X29" s="111" t="s">
        <v>212</v>
      </c>
      <c r="Y29" s="111"/>
      <c r="Z29" s="111"/>
      <c r="AA29" s="111"/>
      <c r="AB29" s="111"/>
      <c r="AC29" s="111"/>
      <c r="AD29" s="111" t="s">
        <v>57</v>
      </c>
      <c r="AE29" s="111"/>
      <c r="AF29" s="111"/>
      <c r="AG29" s="111"/>
      <c r="AH29" s="111"/>
    </row>
    <row r="30" spans="2:34" ht="13.9" customHeight="1" x14ac:dyDescent="0.2">
      <c r="B30" s="90" t="str">
        <f>'1. IDENTIFICACIÓN Y DESCRIPCIÓN'!G29</f>
        <v>R19</v>
      </c>
      <c r="C30" s="90"/>
      <c r="D30" s="111" t="str">
        <f>+'1. IDENTIFICACIÓN Y DESCRIPCIÓN'!H29</f>
        <v>Fallas en la calidad tecnica en la prestación del servicio de laboratorio.</v>
      </c>
      <c r="E30" s="111"/>
      <c r="F30" s="111"/>
      <c r="G30" s="111"/>
      <c r="H30" s="111"/>
      <c r="I30" s="111"/>
      <c r="J30" s="114" t="s">
        <v>249</v>
      </c>
      <c r="K30" s="114"/>
      <c r="L30" s="114"/>
      <c r="M30" s="114"/>
      <c r="N30" s="114"/>
      <c r="O30" s="114"/>
      <c r="P30" s="114"/>
      <c r="Q30" s="114"/>
      <c r="R30" s="114"/>
      <c r="S30" s="114"/>
      <c r="T30" s="112" t="s">
        <v>23</v>
      </c>
      <c r="U30" s="112"/>
      <c r="V30" s="112"/>
      <c r="W30" s="112"/>
      <c r="X30" s="111" t="s">
        <v>213</v>
      </c>
      <c r="Y30" s="111"/>
      <c r="Z30" s="111"/>
      <c r="AA30" s="111"/>
      <c r="AB30" s="111"/>
      <c r="AC30" s="111"/>
      <c r="AD30" s="111" t="s">
        <v>57</v>
      </c>
      <c r="AE30" s="111"/>
      <c r="AF30" s="111"/>
      <c r="AG30" s="111"/>
      <c r="AH30" s="111"/>
    </row>
    <row r="31" spans="2:34" ht="4.9000000000000004" customHeight="1" x14ac:dyDescent="0.2"/>
    <row r="32" spans="2:34" ht="13.9" customHeight="1" x14ac:dyDescent="0.2">
      <c r="B32" s="76" t="s">
        <v>316</v>
      </c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 t="s">
        <v>311</v>
      </c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 t="s">
        <v>313</v>
      </c>
      <c r="Z32" s="76"/>
      <c r="AA32" s="76"/>
      <c r="AB32" s="76"/>
      <c r="AC32" s="76"/>
      <c r="AD32" s="76"/>
      <c r="AE32" s="76"/>
      <c r="AF32" s="76"/>
      <c r="AG32" s="76"/>
      <c r="AH32" s="76"/>
    </row>
    <row r="33" spans="2:57" ht="13.9" customHeight="1" x14ac:dyDescent="0.2">
      <c r="B33" s="75" t="s">
        <v>309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 t="s">
        <v>312</v>
      </c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 t="s">
        <v>308</v>
      </c>
      <c r="Z33" s="75"/>
      <c r="AA33" s="75"/>
      <c r="AB33" s="75"/>
      <c r="AC33" s="75"/>
      <c r="AD33" s="75"/>
      <c r="AE33" s="75"/>
      <c r="AF33" s="75"/>
      <c r="AG33" s="75"/>
      <c r="AH33" s="75"/>
    </row>
    <row r="34" spans="2:57" ht="13.9" customHeight="1" x14ac:dyDescent="0.2">
      <c r="B34" s="75" t="s">
        <v>310</v>
      </c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 t="s">
        <v>314</v>
      </c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 t="s">
        <v>315</v>
      </c>
      <c r="Z34" s="75"/>
      <c r="AA34" s="75"/>
      <c r="AB34" s="75"/>
      <c r="AC34" s="75"/>
      <c r="AD34" s="75"/>
      <c r="AE34" s="75"/>
      <c r="AF34" s="75"/>
      <c r="AG34" s="75"/>
      <c r="AH34" s="75"/>
    </row>
    <row r="47" spans="2:57" ht="13.9" customHeight="1" x14ac:dyDescent="0.2">
      <c r="BD47" s="20" t="s">
        <v>12</v>
      </c>
      <c r="BE47" s="20" t="s">
        <v>35</v>
      </c>
    </row>
    <row r="48" spans="2:57" ht="13.9" customHeight="1" x14ac:dyDescent="0.2">
      <c r="BD48" s="13" t="s">
        <v>54</v>
      </c>
      <c r="BE48" s="13" t="s">
        <v>26</v>
      </c>
    </row>
    <row r="49" spans="56:57" ht="13.9" customHeight="1" x14ac:dyDescent="0.2">
      <c r="BD49" s="21" t="s">
        <v>23</v>
      </c>
      <c r="BE49" s="13" t="s">
        <v>36</v>
      </c>
    </row>
    <row r="50" spans="56:57" ht="13.9" customHeight="1" x14ac:dyDescent="0.2">
      <c r="BD50" s="13" t="s">
        <v>33</v>
      </c>
      <c r="BE50" s="13" t="s">
        <v>65</v>
      </c>
    </row>
    <row r="51" spans="56:57" ht="13.9" customHeight="1" x14ac:dyDescent="0.2">
      <c r="BD51" s="13" t="s">
        <v>55</v>
      </c>
      <c r="BE51" s="13" t="s">
        <v>37</v>
      </c>
    </row>
    <row r="52" spans="56:57" ht="13.9" customHeight="1" x14ac:dyDescent="0.2">
      <c r="BD52" s="13" t="s">
        <v>24</v>
      </c>
      <c r="BE52" s="13" t="s">
        <v>57</v>
      </c>
    </row>
    <row r="53" spans="56:57" ht="13.9" customHeight="1" x14ac:dyDescent="0.2">
      <c r="BD53" s="13" t="s">
        <v>56</v>
      </c>
      <c r="BE53" s="13" t="s">
        <v>38</v>
      </c>
    </row>
    <row r="54" spans="56:57" ht="13.9" customHeight="1" x14ac:dyDescent="0.2">
      <c r="BD54" s="13" t="s">
        <v>22</v>
      </c>
      <c r="BE54" s="21" t="s">
        <v>39</v>
      </c>
    </row>
    <row r="55" spans="56:57" ht="13.9" customHeight="1" x14ac:dyDescent="0.2">
      <c r="BD55" s="13" t="s">
        <v>34</v>
      </c>
      <c r="BE55" s="21" t="s">
        <v>25</v>
      </c>
    </row>
    <row r="56" spans="56:57" ht="13.9" customHeight="1" x14ac:dyDescent="0.2">
      <c r="BE56" s="14"/>
    </row>
  </sheetData>
  <sheetProtection selectLockedCells="1" selectUnlockedCells="1"/>
  <mergeCells count="143">
    <mergeCell ref="B28:C28"/>
    <mergeCell ref="B20:C20"/>
    <mergeCell ref="B21:C21"/>
    <mergeCell ref="B2:F5"/>
    <mergeCell ref="B7:F7"/>
    <mergeCell ref="B8:F8"/>
    <mergeCell ref="B10:C11"/>
    <mergeCell ref="B12:C12"/>
    <mergeCell ref="B13:C13"/>
    <mergeCell ref="J27:S27"/>
    <mergeCell ref="J28:S28"/>
    <mergeCell ref="J29:S29"/>
    <mergeCell ref="J25:S25"/>
    <mergeCell ref="D28:I28"/>
    <mergeCell ref="D29:I29"/>
    <mergeCell ref="D18:I18"/>
    <mergeCell ref="D19:I19"/>
    <mergeCell ref="D20:I20"/>
    <mergeCell ref="D21:I21"/>
    <mergeCell ref="T23:W23"/>
    <mergeCell ref="T24:W24"/>
    <mergeCell ref="T25:W25"/>
    <mergeCell ref="T26:W26"/>
    <mergeCell ref="T19:W19"/>
    <mergeCell ref="T20:W20"/>
    <mergeCell ref="T21:W21"/>
    <mergeCell ref="T22:W22"/>
    <mergeCell ref="J26:S26"/>
    <mergeCell ref="X28:AC28"/>
    <mergeCell ref="AD28:AH28"/>
    <mergeCell ref="X17:AC17"/>
    <mergeCell ref="X18:AC18"/>
    <mergeCell ref="X19:AC19"/>
    <mergeCell ref="X20:AC20"/>
    <mergeCell ref="X15:AC15"/>
    <mergeCell ref="X16:AC16"/>
    <mergeCell ref="AD12:AH12"/>
    <mergeCell ref="AD13:AH13"/>
    <mergeCell ref="AD24:AH24"/>
    <mergeCell ref="AD25:AH25"/>
    <mergeCell ref="AD26:AH26"/>
    <mergeCell ref="AD27:AH27"/>
    <mergeCell ref="AD20:AH20"/>
    <mergeCell ref="AD21:AH21"/>
    <mergeCell ref="AD22:AH22"/>
    <mergeCell ref="AD23:AH23"/>
    <mergeCell ref="X27:AC27"/>
    <mergeCell ref="AE2:AH2"/>
    <mergeCell ref="AE4:AH4"/>
    <mergeCell ref="AE3:AH3"/>
    <mergeCell ref="AE5:AH5"/>
    <mergeCell ref="G2:AD3"/>
    <mergeCell ref="G4:AD5"/>
    <mergeCell ref="B6:AH6"/>
    <mergeCell ref="G7:AH7"/>
    <mergeCell ref="G8:AH8"/>
    <mergeCell ref="D16:I16"/>
    <mergeCell ref="D17:I17"/>
    <mergeCell ref="B22:C22"/>
    <mergeCell ref="B23:C23"/>
    <mergeCell ref="B24:C24"/>
    <mergeCell ref="B25:C25"/>
    <mergeCell ref="B26:C26"/>
    <mergeCell ref="B27:C27"/>
    <mergeCell ref="B14:C14"/>
    <mergeCell ref="B15:C15"/>
    <mergeCell ref="B16:C16"/>
    <mergeCell ref="B17:C17"/>
    <mergeCell ref="B18:C18"/>
    <mergeCell ref="B19:C19"/>
    <mergeCell ref="J21:S21"/>
    <mergeCell ref="J22:S22"/>
    <mergeCell ref="J23:S23"/>
    <mergeCell ref="J24:S24"/>
    <mergeCell ref="D30:I30"/>
    <mergeCell ref="J11:S11"/>
    <mergeCell ref="J12:S12"/>
    <mergeCell ref="J13:S13"/>
    <mergeCell ref="J14:S14"/>
    <mergeCell ref="J15:S15"/>
    <mergeCell ref="J16:S16"/>
    <mergeCell ref="J17:S17"/>
    <mergeCell ref="J18:S18"/>
    <mergeCell ref="D22:I22"/>
    <mergeCell ref="D23:I23"/>
    <mergeCell ref="D24:I24"/>
    <mergeCell ref="D25:I25"/>
    <mergeCell ref="D26:I26"/>
    <mergeCell ref="D27:I27"/>
    <mergeCell ref="D10:I11"/>
    <mergeCell ref="D12:I12"/>
    <mergeCell ref="D13:I13"/>
    <mergeCell ref="D14:I14"/>
    <mergeCell ref="D15:I15"/>
    <mergeCell ref="X24:AC24"/>
    <mergeCell ref="X25:AC25"/>
    <mergeCell ref="X26:AC26"/>
    <mergeCell ref="T27:W27"/>
    <mergeCell ref="T28:W28"/>
    <mergeCell ref="T29:W29"/>
    <mergeCell ref="T30:W30"/>
    <mergeCell ref="X10:AH10"/>
    <mergeCell ref="X11:AC11"/>
    <mergeCell ref="AD11:AH11"/>
    <mergeCell ref="X12:AC12"/>
    <mergeCell ref="X13:AC13"/>
    <mergeCell ref="X14:AC14"/>
    <mergeCell ref="T11:W11"/>
    <mergeCell ref="J10:W10"/>
    <mergeCell ref="T12:W12"/>
    <mergeCell ref="T13:W13"/>
    <mergeCell ref="T14:W14"/>
    <mergeCell ref="T15:W15"/>
    <mergeCell ref="T16:W16"/>
    <mergeCell ref="T17:W17"/>
    <mergeCell ref="T18:W18"/>
    <mergeCell ref="J19:S19"/>
    <mergeCell ref="J20:S20"/>
    <mergeCell ref="AD14:AH14"/>
    <mergeCell ref="AD15:AH15"/>
    <mergeCell ref="AD16:AH16"/>
    <mergeCell ref="AD17:AH17"/>
    <mergeCell ref="AD18:AH18"/>
    <mergeCell ref="AD19:AH19"/>
    <mergeCell ref="X21:AC21"/>
    <mergeCell ref="X22:AC22"/>
    <mergeCell ref="X23:AC23"/>
    <mergeCell ref="M34:X34"/>
    <mergeCell ref="B32:L32"/>
    <mergeCell ref="B33:L33"/>
    <mergeCell ref="B34:L34"/>
    <mergeCell ref="Y32:AH32"/>
    <mergeCell ref="Y33:AH33"/>
    <mergeCell ref="Y34:AH34"/>
    <mergeCell ref="M32:X32"/>
    <mergeCell ref="AD29:AH29"/>
    <mergeCell ref="AD30:AH30"/>
    <mergeCell ref="M33:X33"/>
    <mergeCell ref="J30:S30"/>
    <mergeCell ref="B29:C29"/>
    <mergeCell ref="B30:C30"/>
    <mergeCell ref="X29:AC29"/>
    <mergeCell ref="X30:AC30"/>
  </mergeCells>
  <phoneticPr fontId="0" type="noConversion"/>
  <dataValidations xWindow="490" yWindow="272" count="5">
    <dataValidation allowBlank="1" showInputMessage="1" showErrorMessage="1" promptTitle="Recuerde!!!" prompt="Constituyen las consecuencias de la ocurrencia del riesgo sobre los objetivos de la entidad." sqref="X11"/>
    <dataValidation allowBlank="1" showInputMessage="1" showErrorMessage="1" promptTitle="RECUERDE!!!" prompt="Son los medios, las circunstancias y agentes generadores del riesgo.  Los agentes generadores que se entienden como todos los sujetos y objetos que tienen la capacidad de originar un riesgo. " sqref="J11"/>
    <dataValidation allowBlank="1" showInputMessage="1" showErrorMessage="1" promptTitle="RECUERDE!!!!" prompt="Representa la posibilidad de ocurrencia de un evento que pueda entorpecer el normal desarrollo de las funciones de la entidad y afectar el logro de sus objetivos" sqref="B10 D10"/>
    <dataValidation type="list" allowBlank="1" showInputMessage="1" showErrorMessage="1" sqref="T12:T30 W13:W30">
      <formula1>$BD$47:$BD$55</formula1>
    </dataValidation>
    <dataValidation type="list" allowBlank="1" showInputMessage="1" showErrorMessage="1" sqref="AD12:AD30">
      <formula1>$BE$48:$BE$55</formula1>
    </dataValidation>
  </dataValidations>
  <pageMargins left="0.49" right="0.49" top="0.25" bottom="0.40748031499999998" header="0" footer="0.2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099" r:id="rId4">
          <objectPr defaultSize="0" autoPict="0" r:id="rId5">
            <anchor moveWithCells="1" sizeWithCells="1">
              <from>
                <xdr:col>13</xdr:col>
                <xdr:colOff>0</xdr:colOff>
                <xdr:row>9</xdr:row>
                <xdr:rowOff>0</xdr:rowOff>
              </from>
              <to>
                <xdr:col>13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Visio.Drawing.11" shapeId="109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FF6600"/>
  </sheetPr>
  <dimension ref="A1:AJ279"/>
  <sheetViews>
    <sheetView showGridLines="0" zoomScale="80" zoomScaleNormal="80" zoomScaleSheetLayoutView="75" workbookViewId="0"/>
  </sheetViews>
  <sheetFormatPr baseColWidth="10" defaultColWidth="11.42578125" defaultRowHeight="16.5" x14ac:dyDescent="0.2"/>
  <cols>
    <col min="1" max="4" width="4.7109375" style="24" customWidth="1"/>
    <col min="5" max="13" width="4.7109375" style="25" customWidth="1"/>
    <col min="14" max="21" width="4.7109375" style="24" customWidth="1"/>
    <col min="22" max="22" width="4.7109375" style="24" customWidth="1" collapsed="1"/>
    <col min="23" max="29" width="4.7109375" style="24" customWidth="1"/>
    <col min="30" max="30" width="4.7109375" style="25" customWidth="1"/>
    <col min="31" max="256" width="4.7109375" style="24" customWidth="1"/>
    <col min="257" max="16384" width="11.42578125" style="24"/>
  </cols>
  <sheetData>
    <row r="1" spans="1:36" x14ac:dyDescent="0.2">
      <c r="A1" s="44" t="s">
        <v>317</v>
      </c>
    </row>
    <row r="2" spans="1:36" x14ac:dyDescent="0.2">
      <c r="B2" s="76"/>
      <c r="C2" s="76"/>
      <c r="D2" s="76"/>
      <c r="E2" s="76"/>
      <c r="F2" s="76"/>
      <c r="G2" s="76" t="s">
        <v>306</v>
      </c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80" t="s">
        <v>290</v>
      </c>
      <c r="AE2" s="80"/>
      <c r="AF2" s="80"/>
      <c r="AG2" s="80"/>
      <c r="AH2" s="5"/>
      <c r="AI2" s="5"/>
      <c r="AJ2" s="5"/>
    </row>
    <row r="3" spans="1:36" x14ac:dyDescent="0.2"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151" t="s">
        <v>337</v>
      </c>
      <c r="AE3" s="151"/>
      <c r="AF3" s="151"/>
      <c r="AG3" s="151"/>
      <c r="AH3" s="5"/>
      <c r="AI3" s="5"/>
      <c r="AJ3" s="5"/>
    </row>
    <row r="4" spans="1:36" x14ac:dyDescent="0.2">
      <c r="B4" s="76"/>
      <c r="C4" s="76"/>
      <c r="D4" s="76"/>
      <c r="E4" s="76"/>
      <c r="F4" s="76"/>
      <c r="G4" s="76" t="s">
        <v>294</v>
      </c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80" t="s">
        <v>293</v>
      </c>
      <c r="AE4" s="80"/>
      <c r="AF4" s="80"/>
      <c r="AG4" s="80"/>
      <c r="AH4" s="5"/>
      <c r="AI4" s="5"/>
      <c r="AJ4" s="5"/>
    </row>
    <row r="5" spans="1:36" x14ac:dyDescent="0.2">
      <c r="B5" s="167"/>
      <c r="C5" s="167"/>
      <c r="D5" s="167"/>
      <c r="E5" s="167"/>
      <c r="F5" s="167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151" t="s">
        <v>296</v>
      </c>
      <c r="AE5" s="151"/>
      <c r="AF5" s="151"/>
      <c r="AG5" s="151"/>
    </row>
    <row r="6" spans="1:36" x14ac:dyDescent="0.2">
      <c r="B6" s="152" t="s">
        <v>80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</row>
    <row r="7" spans="1:36" x14ac:dyDescent="0.2">
      <c r="B7" s="152" t="str">
        <f>'1. IDENTIFICACIÓN Y DESCRIPCIÓN'!B7</f>
        <v>NOMBRE DEL PROCESO:</v>
      </c>
      <c r="C7" s="152"/>
      <c r="D7" s="152"/>
      <c r="E7" s="152"/>
      <c r="F7" s="152"/>
      <c r="G7" s="148" t="str">
        <f>'1. IDENTIFICACIÓN Y DESCRIPCIÓN'!G7</f>
        <v>Todos los procesos</v>
      </c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</row>
    <row r="8" spans="1:36" x14ac:dyDescent="0.2">
      <c r="B8" s="170" t="str">
        <f>'1. IDENTIFICACIÓN Y DESCRIPCIÓN'!B8</f>
        <v>OBJETIVO:</v>
      </c>
      <c r="C8" s="170"/>
      <c r="D8" s="170"/>
      <c r="E8" s="170"/>
      <c r="F8" s="170"/>
      <c r="G8" s="148" t="str">
        <f>'1. IDENTIFICACIÓN Y DESCRIPCIÓN'!G8</f>
        <v xml:space="preserve">Realizar evaluaciones independientes a la gestion con el fin de generar alertas y recomendaciones que contribuyan al cumplimiento de los objetivos institucionales </v>
      </c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</row>
    <row r="9" spans="1:36" ht="4.9000000000000004" customHeight="1" x14ac:dyDescent="0.2">
      <c r="B9" s="26"/>
      <c r="C9" s="26"/>
      <c r="D9" s="26"/>
      <c r="E9" s="27"/>
      <c r="F9" s="27"/>
      <c r="G9" s="27"/>
      <c r="H9" s="27"/>
      <c r="I9" s="27"/>
      <c r="J9" s="27"/>
      <c r="K9" s="27"/>
      <c r="L9" s="27"/>
      <c r="M9" s="27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7"/>
    </row>
    <row r="10" spans="1:36" ht="13.9" customHeight="1" x14ac:dyDescent="0.2">
      <c r="B10" s="174" t="s">
        <v>301</v>
      </c>
      <c r="C10" s="174"/>
      <c r="D10" s="174"/>
      <c r="E10" s="168" t="s">
        <v>14</v>
      </c>
      <c r="F10" s="168"/>
      <c r="G10" s="168"/>
      <c r="H10" s="168"/>
      <c r="I10" s="168"/>
      <c r="J10" s="168"/>
      <c r="K10" s="168"/>
      <c r="L10" s="168"/>
      <c r="M10" s="168"/>
      <c r="N10" s="162" t="s">
        <v>15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50" t="s">
        <v>28</v>
      </c>
      <c r="AA10" s="150"/>
      <c r="AB10" s="150"/>
      <c r="AC10" s="150"/>
      <c r="AD10" s="150"/>
      <c r="AE10" s="150"/>
      <c r="AF10" s="150"/>
      <c r="AG10" s="150"/>
    </row>
    <row r="11" spans="1:36" x14ac:dyDescent="0.3">
      <c r="B11" s="174"/>
      <c r="C11" s="174"/>
      <c r="D11" s="174"/>
      <c r="E11" s="168"/>
      <c r="F11" s="168"/>
      <c r="G11" s="168"/>
      <c r="H11" s="168"/>
      <c r="I11" s="168"/>
      <c r="J11" s="168"/>
      <c r="K11" s="168"/>
      <c r="L11" s="168"/>
      <c r="M11" s="168"/>
      <c r="N11" s="169" t="s">
        <v>339</v>
      </c>
      <c r="O11" s="169"/>
      <c r="P11" s="169"/>
      <c r="Q11" s="169"/>
      <c r="R11" s="162" t="s">
        <v>340</v>
      </c>
      <c r="S11" s="162"/>
      <c r="T11" s="162"/>
      <c r="U11" s="162"/>
      <c r="V11" s="162" t="s">
        <v>341</v>
      </c>
      <c r="W11" s="162"/>
      <c r="X11" s="162"/>
      <c r="Y11" s="162"/>
      <c r="Z11" s="150" t="s">
        <v>66</v>
      </c>
      <c r="AA11" s="150"/>
      <c r="AB11" s="150"/>
      <c r="AC11" s="150"/>
      <c r="AD11" s="149" t="s">
        <v>16</v>
      </c>
      <c r="AE11" s="149"/>
      <c r="AF11" s="149"/>
      <c r="AG11" s="149"/>
      <c r="AH11" s="28"/>
      <c r="AI11" s="28"/>
    </row>
    <row r="12" spans="1:36" ht="13.9" customHeight="1" x14ac:dyDescent="0.3">
      <c r="B12" s="171" t="str">
        <f>+'1. IDENTIFICACIÓN Y DESCRIPCIÓN'!G11</f>
        <v>R1</v>
      </c>
      <c r="C12" s="172"/>
      <c r="D12" s="173"/>
      <c r="E12" s="111" t="str">
        <f>+'1. IDENTIFICACIÓN Y DESCRIPCIÓN'!H11</f>
        <v xml:space="preserve">Expedición de orden de liquidación por parte de Supersalud a los clientes críticos (EPS) del hospital </v>
      </c>
      <c r="F12" s="111"/>
      <c r="G12" s="111"/>
      <c r="H12" s="111"/>
      <c r="I12" s="111"/>
      <c r="J12" s="111"/>
      <c r="K12" s="111"/>
      <c r="L12" s="111"/>
      <c r="M12" s="111"/>
      <c r="N12" s="163">
        <v>10</v>
      </c>
      <c r="O12" s="163"/>
      <c r="P12" s="163"/>
      <c r="Q12" s="163"/>
      <c r="R12" s="164">
        <v>7</v>
      </c>
      <c r="S12" s="165"/>
      <c r="T12" s="165"/>
      <c r="U12" s="166"/>
      <c r="V12" s="163">
        <v>7</v>
      </c>
      <c r="W12" s="163"/>
      <c r="X12" s="163"/>
      <c r="Y12" s="163"/>
      <c r="Z12" s="153">
        <f>N12*R12*V12</f>
        <v>490</v>
      </c>
      <c r="AA12" s="154"/>
      <c r="AB12" s="154"/>
      <c r="AC12" s="155"/>
      <c r="AD12" s="139" t="str">
        <f t="shared" ref="AD12:AD20" si="0">IF(Z12&lt;=50,"Riesgo Menor",IF(Z12&lt;=125,"Riesgo Moderado",IF(Z12&lt;=515,"Riesgo Alto",(IF(Z12&lt;=1000,"Riesgo Extremo")))))</f>
        <v>Riesgo Alto</v>
      </c>
      <c r="AE12" s="140"/>
      <c r="AF12" s="140"/>
      <c r="AG12" s="141"/>
      <c r="AH12" s="28"/>
      <c r="AI12" s="28"/>
    </row>
    <row r="13" spans="1:36" ht="13.9" customHeight="1" x14ac:dyDescent="0.3">
      <c r="B13" s="171" t="str">
        <f>+'1. IDENTIFICACIÓN Y DESCRIPCIÓN'!G12</f>
        <v>R2</v>
      </c>
      <c r="C13" s="172"/>
      <c r="D13" s="173"/>
      <c r="E13" s="111" t="str">
        <f>+'1. IDENTIFICACIÓN Y DESCRIPCIÓN'!H12</f>
        <v xml:space="preserve">Iliquidez de clientes críticos (EPS) con contratos de prestación de servicios de salud con el hospital </v>
      </c>
      <c r="F13" s="111"/>
      <c r="G13" s="111"/>
      <c r="H13" s="111"/>
      <c r="I13" s="111"/>
      <c r="J13" s="111"/>
      <c r="K13" s="111"/>
      <c r="L13" s="111"/>
      <c r="M13" s="111"/>
      <c r="N13" s="163">
        <v>7</v>
      </c>
      <c r="O13" s="163"/>
      <c r="P13" s="163"/>
      <c r="Q13" s="163"/>
      <c r="R13" s="164">
        <v>7</v>
      </c>
      <c r="S13" s="165"/>
      <c r="T13" s="165"/>
      <c r="U13" s="166"/>
      <c r="V13" s="163">
        <v>5</v>
      </c>
      <c r="W13" s="163"/>
      <c r="X13" s="163"/>
      <c r="Y13" s="163"/>
      <c r="Z13" s="153">
        <f t="shared" ref="Z13:Z27" si="1">N13*R13*V13</f>
        <v>245</v>
      </c>
      <c r="AA13" s="154"/>
      <c r="AB13" s="154"/>
      <c r="AC13" s="155"/>
      <c r="AD13" s="139" t="str">
        <f t="shared" si="0"/>
        <v>Riesgo Alto</v>
      </c>
      <c r="AE13" s="140"/>
      <c r="AF13" s="140"/>
      <c r="AG13" s="141"/>
      <c r="AH13" s="28"/>
      <c r="AI13" s="28"/>
    </row>
    <row r="14" spans="1:36" ht="13.9" customHeight="1" x14ac:dyDescent="0.3">
      <c r="B14" s="171" t="str">
        <f>+'1. IDENTIFICACIÓN Y DESCRIPCIÓN'!G13</f>
        <v>R3</v>
      </c>
      <c r="C14" s="172"/>
      <c r="D14" s="173"/>
      <c r="E14" s="111" t="str">
        <f>+'1. IDENTIFICACIÓN Y DESCRIPCIÓN'!H13</f>
        <v>Daños en los equipos y enseres a causa de anormalidad de funcionamiento de redes eléctricas</v>
      </c>
      <c r="F14" s="111"/>
      <c r="G14" s="111"/>
      <c r="H14" s="111"/>
      <c r="I14" s="111"/>
      <c r="J14" s="111"/>
      <c r="K14" s="111"/>
      <c r="L14" s="111"/>
      <c r="M14" s="111"/>
      <c r="N14" s="163">
        <v>5</v>
      </c>
      <c r="O14" s="163"/>
      <c r="P14" s="163"/>
      <c r="Q14" s="163"/>
      <c r="R14" s="164">
        <v>5</v>
      </c>
      <c r="S14" s="165"/>
      <c r="T14" s="165"/>
      <c r="U14" s="166"/>
      <c r="V14" s="163">
        <v>7</v>
      </c>
      <c r="W14" s="163"/>
      <c r="X14" s="163"/>
      <c r="Y14" s="163"/>
      <c r="Z14" s="153">
        <f t="shared" si="1"/>
        <v>175</v>
      </c>
      <c r="AA14" s="154"/>
      <c r="AB14" s="154"/>
      <c r="AC14" s="155"/>
      <c r="AD14" s="139" t="str">
        <f t="shared" si="0"/>
        <v>Riesgo Alto</v>
      </c>
      <c r="AE14" s="140"/>
      <c r="AF14" s="140"/>
      <c r="AG14" s="141"/>
      <c r="AH14" s="28"/>
      <c r="AI14" s="28"/>
    </row>
    <row r="15" spans="1:36" ht="13.9" customHeight="1" x14ac:dyDescent="0.3">
      <c r="B15" s="171" t="str">
        <f>+'1. IDENTIFICACIÓN Y DESCRIPCIÓN'!G14</f>
        <v>R4</v>
      </c>
      <c r="C15" s="172"/>
      <c r="D15" s="173"/>
      <c r="E15" s="111" t="str">
        <f>+'1. IDENTIFICACIÓN Y DESCRIPCIÓN'!H14</f>
        <v>Deterioro de la planta física de la institución</v>
      </c>
      <c r="F15" s="111"/>
      <c r="G15" s="111"/>
      <c r="H15" s="111"/>
      <c r="I15" s="111"/>
      <c r="J15" s="111"/>
      <c r="K15" s="111"/>
      <c r="L15" s="111"/>
      <c r="M15" s="111"/>
      <c r="N15" s="163">
        <v>5</v>
      </c>
      <c r="O15" s="163"/>
      <c r="P15" s="163"/>
      <c r="Q15" s="163"/>
      <c r="R15" s="164">
        <v>7</v>
      </c>
      <c r="S15" s="165"/>
      <c r="T15" s="165"/>
      <c r="U15" s="166"/>
      <c r="V15" s="163">
        <v>10</v>
      </c>
      <c r="W15" s="163"/>
      <c r="X15" s="163"/>
      <c r="Y15" s="163"/>
      <c r="Z15" s="153">
        <f t="shared" si="1"/>
        <v>350</v>
      </c>
      <c r="AA15" s="154"/>
      <c r="AB15" s="154"/>
      <c r="AC15" s="155"/>
      <c r="AD15" s="139" t="str">
        <f t="shared" si="0"/>
        <v>Riesgo Alto</v>
      </c>
      <c r="AE15" s="140"/>
      <c r="AF15" s="140"/>
      <c r="AG15" s="141"/>
      <c r="AH15" s="28"/>
      <c r="AI15" s="28"/>
    </row>
    <row r="16" spans="1:36" ht="13.9" customHeight="1" x14ac:dyDescent="0.3">
      <c r="B16" s="171" t="str">
        <f>+'1. IDENTIFICACIÓN Y DESCRIPCIÓN'!G15</f>
        <v>R5</v>
      </c>
      <c r="C16" s="172"/>
      <c r="D16" s="173"/>
      <c r="E16" s="111" t="str">
        <f>+'1. IDENTIFICACIÓN Y DESCRIPCIÓN'!H15</f>
        <v>Falsificación documentos para el proceso de contratación y/o soporte de pago de aportes sociales</v>
      </c>
      <c r="F16" s="111"/>
      <c r="G16" s="111"/>
      <c r="H16" s="111"/>
      <c r="I16" s="111"/>
      <c r="J16" s="111"/>
      <c r="K16" s="111"/>
      <c r="L16" s="111"/>
      <c r="M16" s="111"/>
      <c r="N16" s="163">
        <v>7</v>
      </c>
      <c r="O16" s="163"/>
      <c r="P16" s="163"/>
      <c r="Q16" s="163"/>
      <c r="R16" s="164">
        <v>7</v>
      </c>
      <c r="S16" s="165"/>
      <c r="T16" s="165"/>
      <c r="U16" s="166"/>
      <c r="V16" s="163">
        <v>10</v>
      </c>
      <c r="W16" s="163"/>
      <c r="X16" s="163"/>
      <c r="Y16" s="163"/>
      <c r="Z16" s="153">
        <f t="shared" si="1"/>
        <v>490</v>
      </c>
      <c r="AA16" s="154"/>
      <c r="AB16" s="154"/>
      <c r="AC16" s="155"/>
      <c r="AD16" s="139" t="str">
        <f t="shared" si="0"/>
        <v>Riesgo Alto</v>
      </c>
      <c r="AE16" s="140"/>
      <c r="AF16" s="140"/>
      <c r="AG16" s="141"/>
      <c r="AH16" s="28"/>
      <c r="AI16" s="28"/>
    </row>
    <row r="17" spans="2:35" ht="13.9" customHeight="1" x14ac:dyDescent="0.3">
      <c r="B17" s="171" t="str">
        <f>+'1. IDENTIFICACIÓN Y DESCRIPCIÓN'!G16</f>
        <v>R6</v>
      </c>
      <c r="C17" s="172"/>
      <c r="D17" s="173"/>
      <c r="E17" s="111" t="str">
        <f>+'1. IDENTIFICACIÓN Y DESCRIPCIÓN'!H16</f>
        <v>Incumlimiento en el proceso de planeación de la contratación establecida en el Plan Anual de Adquisiciones</v>
      </c>
      <c r="F17" s="111"/>
      <c r="G17" s="111"/>
      <c r="H17" s="111"/>
      <c r="I17" s="111"/>
      <c r="J17" s="111"/>
      <c r="K17" s="111"/>
      <c r="L17" s="111"/>
      <c r="M17" s="111"/>
      <c r="N17" s="163">
        <v>10</v>
      </c>
      <c r="O17" s="163"/>
      <c r="P17" s="163"/>
      <c r="Q17" s="163"/>
      <c r="R17" s="164">
        <v>7</v>
      </c>
      <c r="S17" s="165"/>
      <c r="T17" s="165"/>
      <c r="U17" s="166"/>
      <c r="V17" s="163">
        <v>10</v>
      </c>
      <c r="W17" s="163"/>
      <c r="X17" s="163"/>
      <c r="Y17" s="163"/>
      <c r="Z17" s="156">
        <f>N17*R17*V17</f>
        <v>700</v>
      </c>
      <c r="AA17" s="157"/>
      <c r="AB17" s="157"/>
      <c r="AC17" s="158"/>
      <c r="AD17" s="142" t="str">
        <f t="shared" si="0"/>
        <v>Riesgo Extremo</v>
      </c>
      <c r="AE17" s="143"/>
      <c r="AF17" s="143"/>
      <c r="AG17" s="144"/>
      <c r="AH17" s="28"/>
      <c r="AI17" s="28"/>
    </row>
    <row r="18" spans="2:35" ht="13.9" customHeight="1" x14ac:dyDescent="0.3">
      <c r="B18" s="171" t="str">
        <f>+'1. IDENTIFICACIÓN Y DESCRIPCIÓN'!G17</f>
        <v>R7</v>
      </c>
      <c r="C18" s="172"/>
      <c r="D18" s="173"/>
      <c r="E18" s="111" t="str">
        <f>+'1. IDENTIFICACIÓN Y DESCRIPCIÓN'!H17</f>
        <v>Incumplimiento a las actividades establecidas en contrato de prestación de servicios</v>
      </c>
      <c r="F18" s="111"/>
      <c r="G18" s="111"/>
      <c r="H18" s="111"/>
      <c r="I18" s="111"/>
      <c r="J18" s="111"/>
      <c r="K18" s="111"/>
      <c r="L18" s="111"/>
      <c r="M18" s="111"/>
      <c r="N18" s="163">
        <v>10</v>
      </c>
      <c r="O18" s="163"/>
      <c r="P18" s="163"/>
      <c r="Q18" s="163"/>
      <c r="R18" s="164">
        <v>3</v>
      </c>
      <c r="S18" s="165"/>
      <c r="T18" s="165"/>
      <c r="U18" s="166"/>
      <c r="V18" s="163">
        <v>7</v>
      </c>
      <c r="W18" s="163"/>
      <c r="X18" s="163"/>
      <c r="Y18" s="163"/>
      <c r="Z18" s="153">
        <f t="shared" si="1"/>
        <v>210</v>
      </c>
      <c r="AA18" s="154"/>
      <c r="AB18" s="154"/>
      <c r="AC18" s="155"/>
      <c r="AD18" s="139" t="str">
        <f t="shared" si="0"/>
        <v>Riesgo Alto</v>
      </c>
      <c r="AE18" s="140"/>
      <c r="AF18" s="140"/>
      <c r="AG18" s="141"/>
      <c r="AH18" s="28"/>
      <c r="AI18" s="28"/>
    </row>
    <row r="19" spans="2:35" ht="13.9" customHeight="1" x14ac:dyDescent="0.3">
      <c r="B19" s="171" t="str">
        <f>+'1. IDENTIFICACIÓN Y DESCRIPCIÓN'!G18</f>
        <v>R8</v>
      </c>
      <c r="C19" s="172"/>
      <c r="D19" s="173"/>
      <c r="E19" s="111" t="str">
        <f>+'1. IDENTIFICACIÓN Y DESCRIPCIÓN'!H18</f>
        <v>Falta de planeacion en los procedimientos administrativos, publicación inoportuna de contratos en SECOP.</v>
      </c>
      <c r="F19" s="111"/>
      <c r="G19" s="111"/>
      <c r="H19" s="111"/>
      <c r="I19" s="111"/>
      <c r="J19" s="111"/>
      <c r="K19" s="111"/>
      <c r="L19" s="111"/>
      <c r="M19" s="111"/>
      <c r="N19" s="163">
        <v>10</v>
      </c>
      <c r="O19" s="163"/>
      <c r="P19" s="163"/>
      <c r="Q19" s="163"/>
      <c r="R19" s="164">
        <v>7</v>
      </c>
      <c r="S19" s="165"/>
      <c r="T19" s="165"/>
      <c r="U19" s="166"/>
      <c r="V19" s="163">
        <v>10</v>
      </c>
      <c r="W19" s="163"/>
      <c r="X19" s="163"/>
      <c r="Y19" s="163"/>
      <c r="Z19" s="156">
        <f>N19*R19*V19</f>
        <v>700</v>
      </c>
      <c r="AA19" s="157"/>
      <c r="AB19" s="157"/>
      <c r="AC19" s="158"/>
      <c r="AD19" s="142" t="str">
        <f t="shared" si="0"/>
        <v>Riesgo Extremo</v>
      </c>
      <c r="AE19" s="143"/>
      <c r="AF19" s="143"/>
      <c r="AG19" s="144"/>
      <c r="AH19" s="28"/>
      <c r="AI19" s="28"/>
    </row>
    <row r="20" spans="2:35" ht="13.9" customHeight="1" x14ac:dyDescent="0.3">
      <c r="B20" s="171" t="str">
        <f>+'1. IDENTIFICACIÓN Y DESCRIPCIÓN'!G19</f>
        <v>R9</v>
      </c>
      <c r="C20" s="172"/>
      <c r="D20" s="173"/>
      <c r="E20" s="111" t="str">
        <f>+'1. IDENTIFICACIÓN Y DESCRIPCIÓN'!H19</f>
        <v>Inconsistencias en la consolidacion de estados financieros, para la toma de decisiones</v>
      </c>
      <c r="F20" s="111"/>
      <c r="G20" s="111"/>
      <c r="H20" s="111"/>
      <c r="I20" s="111"/>
      <c r="J20" s="111"/>
      <c r="K20" s="111"/>
      <c r="L20" s="111"/>
      <c r="M20" s="111"/>
      <c r="N20" s="163">
        <v>10</v>
      </c>
      <c r="O20" s="163"/>
      <c r="P20" s="163"/>
      <c r="Q20" s="163"/>
      <c r="R20" s="164">
        <v>10</v>
      </c>
      <c r="S20" s="165"/>
      <c r="T20" s="165"/>
      <c r="U20" s="166"/>
      <c r="V20" s="163">
        <v>7</v>
      </c>
      <c r="W20" s="163"/>
      <c r="X20" s="163"/>
      <c r="Y20" s="163"/>
      <c r="Z20" s="156">
        <f t="shared" si="1"/>
        <v>700</v>
      </c>
      <c r="AA20" s="157"/>
      <c r="AB20" s="157"/>
      <c r="AC20" s="158"/>
      <c r="AD20" s="142" t="str">
        <f t="shared" si="0"/>
        <v>Riesgo Extremo</v>
      </c>
      <c r="AE20" s="143"/>
      <c r="AF20" s="143"/>
      <c r="AG20" s="144"/>
      <c r="AH20" s="28"/>
      <c r="AI20" s="28"/>
    </row>
    <row r="21" spans="2:35" ht="13.9" customHeight="1" x14ac:dyDescent="0.3">
      <c r="B21" s="171" t="str">
        <f>+'1. IDENTIFICACIÓN Y DESCRIPCIÓN'!G20</f>
        <v>R10</v>
      </c>
      <c r="C21" s="172"/>
      <c r="D21" s="173"/>
      <c r="E21" s="111" t="str">
        <f>+'1. IDENTIFICACIÓN Y DESCRIPCIÓN'!H20</f>
        <v>No conciliación o contestación de glosas y/o devoluciones de facturas.</v>
      </c>
      <c r="F21" s="111"/>
      <c r="G21" s="111"/>
      <c r="H21" s="111"/>
      <c r="I21" s="111"/>
      <c r="J21" s="111"/>
      <c r="K21" s="111"/>
      <c r="L21" s="111"/>
      <c r="M21" s="111"/>
      <c r="N21" s="163">
        <v>10</v>
      </c>
      <c r="O21" s="163"/>
      <c r="P21" s="163"/>
      <c r="Q21" s="163"/>
      <c r="R21" s="164">
        <v>7</v>
      </c>
      <c r="S21" s="165"/>
      <c r="T21" s="165"/>
      <c r="U21" s="166"/>
      <c r="V21" s="163">
        <v>7</v>
      </c>
      <c r="W21" s="163"/>
      <c r="X21" s="163"/>
      <c r="Y21" s="163"/>
      <c r="Z21" s="153">
        <f t="shared" si="1"/>
        <v>490</v>
      </c>
      <c r="AA21" s="154"/>
      <c r="AB21" s="154"/>
      <c r="AC21" s="155"/>
      <c r="AD21" s="139" t="str">
        <f>IF(Z21&lt;=50,"Riesgo Menor",IF(Z21&lt;=125,"Riesgo Moderado",IF(Z21&lt;=515,"Riesgo Alto",(IF(Z21&lt;=1000,"Riesgo Extremo")))))</f>
        <v>Riesgo Alto</v>
      </c>
      <c r="AE21" s="140"/>
      <c r="AF21" s="140"/>
      <c r="AG21" s="141"/>
      <c r="AH21" s="28"/>
      <c r="AI21" s="28"/>
    </row>
    <row r="22" spans="2:35" ht="13.9" customHeight="1" x14ac:dyDescent="0.3">
      <c r="B22" s="171" t="str">
        <f>+'1. IDENTIFICACIÓN Y DESCRIPCIÓN'!G21</f>
        <v>R11</v>
      </c>
      <c r="C22" s="172"/>
      <c r="D22" s="173"/>
      <c r="E22" s="111" t="str">
        <f>+'1. IDENTIFICACIÓN Y DESCRIPCIÓN'!H21</f>
        <v>Subfacturación o sobrefacturación de servicios prestados</v>
      </c>
      <c r="F22" s="111"/>
      <c r="G22" s="111"/>
      <c r="H22" s="111"/>
      <c r="I22" s="111"/>
      <c r="J22" s="111"/>
      <c r="K22" s="111"/>
      <c r="L22" s="111"/>
      <c r="M22" s="111"/>
      <c r="N22" s="163">
        <v>10</v>
      </c>
      <c r="O22" s="163"/>
      <c r="P22" s="163"/>
      <c r="Q22" s="163"/>
      <c r="R22" s="164">
        <v>7</v>
      </c>
      <c r="S22" s="165"/>
      <c r="T22" s="165"/>
      <c r="U22" s="166"/>
      <c r="V22" s="163">
        <v>10</v>
      </c>
      <c r="W22" s="163"/>
      <c r="X22" s="163"/>
      <c r="Y22" s="163"/>
      <c r="Z22" s="156">
        <f t="shared" si="1"/>
        <v>700</v>
      </c>
      <c r="AA22" s="157"/>
      <c r="AB22" s="157"/>
      <c r="AC22" s="158"/>
      <c r="AD22" s="142" t="str">
        <f t="shared" ref="AD22:AD30" si="2">IF(Z22&lt;=50,"Riesgo Menor",IF(Z22&lt;=125,"Riesgo Moderado",IF(Z22&lt;=515,"Riesgo Alto",(IF(Z22&lt;=1000,"Riesgo Extremo")))))</f>
        <v>Riesgo Extremo</v>
      </c>
      <c r="AE22" s="143"/>
      <c r="AF22" s="143"/>
      <c r="AG22" s="144"/>
      <c r="AH22" s="28"/>
      <c r="AI22" s="28"/>
    </row>
    <row r="23" spans="2:35" ht="13.9" customHeight="1" x14ac:dyDescent="0.3">
      <c r="B23" s="171" t="str">
        <f>+'1. IDENTIFICACIÓN Y DESCRIPCIÓN'!G22</f>
        <v>R12</v>
      </c>
      <c r="C23" s="172"/>
      <c r="D23" s="173"/>
      <c r="E23" s="111" t="str">
        <f>+'1. IDENTIFICACIÓN Y DESCRIPCIÓN'!H22</f>
        <v>Perdida en la integridad, disponibilidad y confidencialidad de la información.</v>
      </c>
      <c r="F23" s="111"/>
      <c r="G23" s="111"/>
      <c r="H23" s="111"/>
      <c r="I23" s="111"/>
      <c r="J23" s="111"/>
      <c r="K23" s="111"/>
      <c r="L23" s="111"/>
      <c r="M23" s="111"/>
      <c r="N23" s="163">
        <v>5</v>
      </c>
      <c r="O23" s="163"/>
      <c r="P23" s="163"/>
      <c r="Q23" s="163"/>
      <c r="R23" s="164">
        <v>5</v>
      </c>
      <c r="S23" s="165"/>
      <c r="T23" s="165"/>
      <c r="U23" s="166"/>
      <c r="V23" s="163">
        <v>5</v>
      </c>
      <c r="W23" s="163"/>
      <c r="X23" s="163"/>
      <c r="Y23" s="163"/>
      <c r="Z23" s="159">
        <f t="shared" si="1"/>
        <v>125</v>
      </c>
      <c r="AA23" s="160"/>
      <c r="AB23" s="160"/>
      <c r="AC23" s="161"/>
      <c r="AD23" s="145" t="str">
        <f t="shared" si="2"/>
        <v>Riesgo Moderado</v>
      </c>
      <c r="AE23" s="146"/>
      <c r="AF23" s="146"/>
      <c r="AG23" s="147"/>
      <c r="AH23" s="28"/>
      <c r="AI23" s="28"/>
    </row>
    <row r="24" spans="2:35" ht="13.9" customHeight="1" x14ac:dyDescent="0.3">
      <c r="B24" s="171" t="str">
        <f>+'1. IDENTIFICACIÓN Y DESCRIPCIÓN'!G23</f>
        <v>R13</v>
      </c>
      <c r="C24" s="172"/>
      <c r="D24" s="173"/>
      <c r="E24" s="111" t="str">
        <f>+'1. IDENTIFICACIÓN Y DESCRIPCIÓN'!H23</f>
        <v>Incumplimiento e inaplicación de la normatividad en las diferentes instancias judiciales</v>
      </c>
      <c r="F24" s="111"/>
      <c r="G24" s="111"/>
      <c r="H24" s="111"/>
      <c r="I24" s="111"/>
      <c r="J24" s="111"/>
      <c r="K24" s="111"/>
      <c r="L24" s="111"/>
      <c r="M24" s="111"/>
      <c r="N24" s="163">
        <v>7</v>
      </c>
      <c r="O24" s="163"/>
      <c r="P24" s="163"/>
      <c r="Q24" s="163"/>
      <c r="R24" s="164">
        <v>5</v>
      </c>
      <c r="S24" s="165"/>
      <c r="T24" s="165"/>
      <c r="U24" s="166"/>
      <c r="V24" s="163">
        <v>5</v>
      </c>
      <c r="W24" s="163"/>
      <c r="X24" s="163"/>
      <c r="Y24" s="163"/>
      <c r="Z24" s="153">
        <f t="shared" si="1"/>
        <v>175</v>
      </c>
      <c r="AA24" s="154"/>
      <c r="AB24" s="154"/>
      <c r="AC24" s="155"/>
      <c r="AD24" s="139" t="str">
        <f t="shared" si="2"/>
        <v>Riesgo Alto</v>
      </c>
      <c r="AE24" s="140"/>
      <c r="AF24" s="140"/>
      <c r="AG24" s="141"/>
      <c r="AH24" s="28"/>
      <c r="AI24" s="28"/>
    </row>
    <row r="25" spans="2:35" ht="13.9" customHeight="1" x14ac:dyDescent="0.3">
      <c r="B25" s="171" t="str">
        <f>+'1. IDENTIFICACIÓN Y DESCRIPCIÓN'!G24</f>
        <v>R14</v>
      </c>
      <c r="C25" s="172"/>
      <c r="D25" s="173"/>
      <c r="E25" s="111" t="str">
        <f>+'1. IDENTIFICACIÓN Y DESCRIPCIÓN'!H24</f>
        <v>Incumplimiento de la normatividad de PQRS</v>
      </c>
      <c r="F25" s="111"/>
      <c r="G25" s="111"/>
      <c r="H25" s="111"/>
      <c r="I25" s="111"/>
      <c r="J25" s="111"/>
      <c r="K25" s="111"/>
      <c r="L25" s="111"/>
      <c r="M25" s="111"/>
      <c r="N25" s="163">
        <v>5</v>
      </c>
      <c r="O25" s="163"/>
      <c r="P25" s="163"/>
      <c r="Q25" s="163"/>
      <c r="R25" s="164">
        <v>5</v>
      </c>
      <c r="S25" s="165"/>
      <c r="T25" s="165"/>
      <c r="U25" s="166"/>
      <c r="V25" s="163">
        <v>7</v>
      </c>
      <c r="W25" s="163"/>
      <c r="X25" s="163"/>
      <c r="Y25" s="163"/>
      <c r="Z25" s="153">
        <f t="shared" si="1"/>
        <v>175</v>
      </c>
      <c r="AA25" s="154"/>
      <c r="AB25" s="154"/>
      <c r="AC25" s="155"/>
      <c r="AD25" s="139" t="str">
        <f t="shared" si="2"/>
        <v>Riesgo Alto</v>
      </c>
      <c r="AE25" s="140"/>
      <c r="AF25" s="140"/>
      <c r="AG25" s="141"/>
      <c r="AH25" s="28"/>
      <c r="AI25" s="28"/>
    </row>
    <row r="26" spans="2:35" ht="13.9" customHeight="1" x14ac:dyDescent="0.3">
      <c r="B26" s="171" t="str">
        <f>+'1. IDENTIFICACIÓN Y DESCRIPCIÓN'!G25</f>
        <v>R15</v>
      </c>
      <c r="C26" s="172"/>
      <c r="D26" s="173"/>
      <c r="E26" s="111" t="str">
        <f>+'1. IDENTIFICACIÓN Y DESCRIPCIÓN'!H25</f>
        <v>Incumplimiento de las metas de recaudo de la ESE</v>
      </c>
      <c r="F26" s="111"/>
      <c r="G26" s="111"/>
      <c r="H26" s="111"/>
      <c r="I26" s="111"/>
      <c r="J26" s="111"/>
      <c r="K26" s="111"/>
      <c r="L26" s="111"/>
      <c r="M26" s="111"/>
      <c r="N26" s="163">
        <v>7</v>
      </c>
      <c r="O26" s="163"/>
      <c r="P26" s="163"/>
      <c r="Q26" s="163"/>
      <c r="R26" s="164">
        <v>7</v>
      </c>
      <c r="S26" s="165"/>
      <c r="T26" s="165"/>
      <c r="U26" s="166"/>
      <c r="V26" s="163">
        <v>3</v>
      </c>
      <c r="W26" s="163"/>
      <c r="X26" s="163"/>
      <c r="Y26" s="163"/>
      <c r="Z26" s="153">
        <f t="shared" si="1"/>
        <v>147</v>
      </c>
      <c r="AA26" s="154"/>
      <c r="AB26" s="154"/>
      <c r="AC26" s="155"/>
      <c r="AD26" s="139" t="str">
        <f t="shared" si="2"/>
        <v>Riesgo Alto</v>
      </c>
      <c r="AE26" s="140"/>
      <c r="AF26" s="140"/>
      <c r="AG26" s="141"/>
      <c r="AH26" s="28"/>
      <c r="AI26" s="28"/>
    </row>
    <row r="27" spans="2:35" ht="13.9" customHeight="1" x14ac:dyDescent="0.3">
      <c r="B27" s="171" t="str">
        <f>+'1. IDENTIFICACIÓN Y DESCRIPCIÓN'!G26</f>
        <v>R16</v>
      </c>
      <c r="C27" s="172"/>
      <c r="D27" s="173"/>
      <c r="E27" s="111" t="str">
        <f>+'1. IDENTIFICACIÓN Y DESCRIPCIÓN'!H26</f>
        <v>Deterioro del clima laboral</v>
      </c>
      <c r="F27" s="111"/>
      <c r="G27" s="111"/>
      <c r="H27" s="111"/>
      <c r="I27" s="111"/>
      <c r="J27" s="111"/>
      <c r="K27" s="111"/>
      <c r="L27" s="111"/>
      <c r="M27" s="111"/>
      <c r="N27" s="163">
        <v>7</v>
      </c>
      <c r="O27" s="163"/>
      <c r="P27" s="163"/>
      <c r="Q27" s="163"/>
      <c r="R27" s="164">
        <v>7</v>
      </c>
      <c r="S27" s="165"/>
      <c r="T27" s="165"/>
      <c r="U27" s="166"/>
      <c r="V27" s="163">
        <v>7</v>
      </c>
      <c r="W27" s="163"/>
      <c r="X27" s="163"/>
      <c r="Y27" s="163"/>
      <c r="Z27" s="153">
        <f t="shared" si="1"/>
        <v>343</v>
      </c>
      <c r="AA27" s="154"/>
      <c r="AB27" s="154"/>
      <c r="AC27" s="155"/>
      <c r="AD27" s="139" t="str">
        <f t="shared" si="2"/>
        <v>Riesgo Alto</v>
      </c>
      <c r="AE27" s="140"/>
      <c r="AF27" s="140"/>
      <c r="AG27" s="141"/>
      <c r="AH27" s="28"/>
      <c r="AI27" s="28"/>
    </row>
    <row r="28" spans="2:35" ht="13.9" customHeight="1" x14ac:dyDescent="0.3">
      <c r="B28" s="171" t="str">
        <f>+'1. IDENTIFICACIÓN Y DESCRIPCIÓN'!G27</f>
        <v>R17</v>
      </c>
      <c r="C28" s="172"/>
      <c r="D28" s="173"/>
      <c r="E28" s="111" t="str">
        <f>+'1. IDENTIFICACIÓN Y DESCRIPCIÓN'!H27</f>
        <v>Fallas en la calidad en la prestación del servicio que afecten la seguridad del paciente</v>
      </c>
      <c r="F28" s="111"/>
      <c r="G28" s="111"/>
      <c r="H28" s="111"/>
      <c r="I28" s="111"/>
      <c r="J28" s="111"/>
      <c r="K28" s="111"/>
      <c r="L28" s="111"/>
      <c r="M28" s="111"/>
      <c r="N28" s="163">
        <v>10</v>
      </c>
      <c r="O28" s="163"/>
      <c r="P28" s="163"/>
      <c r="Q28" s="163"/>
      <c r="R28" s="164">
        <v>7</v>
      </c>
      <c r="S28" s="165"/>
      <c r="T28" s="165"/>
      <c r="U28" s="166"/>
      <c r="V28" s="163">
        <v>7</v>
      </c>
      <c r="W28" s="163"/>
      <c r="X28" s="163"/>
      <c r="Y28" s="163"/>
      <c r="Z28" s="153">
        <f>N28*R28*V28</f>
        <v>490</v>
      </c>
      <c r="AA28" s="154"/>
      <c r="AB28" s="154"/>
      <c r="AC28" s="155"/>
      <c r="AD28" s="139" t="str">
        <f t="shared" si="2"/>
        <v>Riesgo Alto</v>
      </c>
      <c r="AE28" s="140"/>
      <c r="AF28" s="140"/>
      <c r="AG28" s="141"/>
      <c r="AH28" s="28"/>
      <c r="AI28" s="28"/>
    </row>
    <row r="29" spans="2:35" ht="13.9" customHeight="1" x14ac:dyDescent="0.3">
      <c r="B29" s="171" t="str">
        <f>+'1. IDENTIFICACIÓN Y DESCRIPCIÓN'!G28</f>
        <v>R18</v>
      </c>
      <c r="C29" s="172"/>
      <c r="D29" s="173"/>
      <c r="E29" s="111" t="str">
        <f>+'1. IDENTIFICACIÓN Y DESCRIPCIÓN'!H28</f>
        <v>Perdida de informacion derivada de la atencion en salud</v>
      </c>
      <c r="F29" s="111"/>
      <c r="G29" s="111"/>
      <c r="H29" s="111"/>
      <c r="I29" s="111"/>
      <c r="J29" s="111"/>
      <c r="K29" s="111"/>
      <c r="L29" s="111"/>
      <c r="M29" s="111"/>
      <c r="N29" s="163">
        <v>10</v>
      </c>
      <c r="O29" s="163"/>
      <c r="P29" s="163"/>
      <c r="Q29" s="163"/>
      <c r="R29" s="164">
        <v>7</v>
      </c>
      <c r="S29" s="165"/>
      <c r="T29" s="165"/>
      <c r="U29" s="166"/>
      <c r="V29" s="163">
        <v>10</v>
      </c>
      <c r="W29" s="163"/>
      <c r="X29" s="163"/>
      <c r="Y29" s="163"/>
      <c r="Z29" s="156">
        <f>N29*R29*V29</f>
        <v>700</v>
      </c>
      <c r="AA29" s="157"/>
      <c r="AB29" s="157"/>
      <c r="AC29" s="158"/>
      <c r="AD29" s="142" t="str">
        <f t="shared" si="2"/>
        <v>Riesgo Extremo</v>
      </c>
      <c r="AE29" s="143"/>
      <c r="AF29" s="143"/>
      <c r="AG29" s="144"/>
      <c r="AH29" s="28"/>
      <c r="AI29" s="28"/>
    </row>
    <row r="30" spans="2:35" ht="13.9" customHeight="1" x14ac:dyDescent="0.3">
      <c r="B30" s="171" t="str">
        <f>+'1. IDENTIFICACIÓN Y DESCRIPCIÓN'!G29</f>
        <v>R19</v>
      </c>
      <c r="C30" s="172"/>
      <c r="D30" s="173"/>
      <c r="E30" s="111" t="str">
        <f>+'1. IDENTIFICACIÓN Y DESCRIPCIÓN'!H29</f>
        <v>Fallas en la calidad tecnica en la prestación del servicio de laboratorio.</v>
      </c>
      <c r="F30" s="111"/>
      <c r="G30" s="111"/>
      <c r="H30" s="111"/>
      <c r="I30" s="111"/>
      <c r="J30" s="111"/>
      <c r="K30" s="111"/>
      <c r="L30" s="111"/>
      <c r="M30" s="111"/>
      <c r="N30" s="163">
        <v>7</v>
      </c>
      <c r="O30" s="163"/>
      <c r="P30" s="163"/>
      <c r="Q30" s="163"/>
      <c r="R30" s="164">
        <v>7</v>
      </c>
      <c r="S30" s="165"/>
      <c r="T30" s="165"/>
      <c r="U30" s="166"/>
      <c r="V30" s="163">
        <v>10</v>
      </c>
      <c r="W30" s="163"/>
      <c r="X30" s="163"/>
      <c r="Y30" s="163"/>
      <c r="Z30" s="153">
        <f>N30*R30*V30</f>
        <v>490</v>
      </c>
      <c r="AA30" s="154"/>
      <c r="AB30" s="154"/>
      <c r="AC30" s="155"/>
      <c r="AD30" s="139" t="str">
        <f t="shared" si="2"/>
        <v>Riesgo Alto</v>
      </c>
      <c r="AE30" s="140"/>
      <c r="AF30" s="140"/>
      <c r="AG30" s="141"/>
      <c r="AH30" s="28"/>
      <c r="AI30" s="28"/>
    </row>
    <row r="31" spans="2:35" x14ac:dyDescent="0.3">
      <c r="B31" s="29"/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30"/>
      <c r="N31" s="31"/>
      <c r="O31" s="31"/>
      <c r="P31" s="31"/>
      <c r="Q31" s="31"/>
      <c r="R31" s="31"/>
      <c r="S31" s="31"/>
      <c r="T31" s="31"/>
      <c r="U31" s="31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28"/>
    </row>
    <row r="32" spans="2:35" x14ac:dyDescent="0.2">
      <c r="B32" s="26"/>
      <c r="C32" s="26"/>
      <c r="D32" s="26"/>
      <c r="E32" s="127" t="s">
        <v>74</v>
      </c>
      <c r="F32" s="127"/>
      <c r="G32" s="127"/>
      <c r="H32" s="127"/>
      <c r="I32" s="127"/>
      <c r="J32" s="127"/>
      <c r="K32" s="127"/>
      <c r="L32" s="127"/>
      <c r="M32" s="34"/>
      <c r="N32" s="128" t="s">
        <v>62</v>
      </c>
      <c r="O32" s="129"/>
      <c r="P32" s="129"/>
      <c r="Q32" s="130"/>
      <c r="R32" s="128" t="s">
        <v>320</v>
      </c>
      <c r="S32" s="129"/>
      <c r="T32" s="129"/>
      <c r="U32" s="130"/>
      <c r="V32" s="128" t="s">
        <v>321</v>
      </c>
      <c r="W32" s="129"/>
      <c r="X32" s="129"/>
      <c r="Y32" s="130"/>
      <c r="Z32" s="128" t="s">
        <v>51</v>
      </c>
      <c r="AA32" s="129"/>
      <c r="AB32" s="129"/>
      <c r="AC32" s="130"/>
      <c r="AD32" s="128" t="s">
        <v>52</v>
      </c>
      <c r="AE32" s="129"/>
      <c r="AF32" s="129"/>
      <c r="AG32" s="130"/>
    </row>
    <row r="33" spans="2:34" ht="13.9" customHeight="1" x14ac:dyDescent="0.2">
      <c r="B33" s="26"/>
      <c r="C33" s="26"/>
      <c r="D33" s="26"/>
      <c r="E33" s="163" t="s">
        <v>73</v>
      </c>
      <c r="F33" s="163"/>
      <c r="G33" s="163"/>
      <c r="H33" s="163"/>
      <c r="I33" s="163"/>
      <c r="J33" s="163"/>
      <c r="K33" s="163"/>
      <c r="L33" s="163"/>
      <c r="M33" s="35"/>
      <c r="N33" s="136" t="s">
        <v>322</v>
      </c>
      <c r="O33" s="137"/>
      <c r="P33" s="137"/>
      <c r="Q33" s="138"/>
      <c r="R33" s="136" t="s">
        <v>327</v>
      </c>
      <c r="S33" s="137"/>
      <c r="T33" s="137"/>
      <c r="U33" s="138"/>
      <c r="V33" s="136" t="s">
        <v>332</v>
      </c>
      <c r="W33" s="137"/>
      <c r="X33" s="137"/>
      <c r="Y33" s="138"/>
      <c r="Z33" s="136" t="s">
        <v>90</v>
      </c>
      <c r="AA33" s="137"/>
      <c r="AB33" s="137"/>
      <c r="AC33" s="138"/>
      <c r="AD33" s="136" t="s">
        <v>83</v>
      </c>
      <c r="AE33" s="137"/>
      <c r="AF33" s="137"/>
      <c r="AG33" s="138"/>
      <c r="AH33" s="36"/>
    </row>
    <row r="34" spans="2:34" x14ac:dyDescent="0.2">
      <c r="B34" s="26"/>
      <c r="C34" s="26"/>
      <c r="D34" s="26"/>
      <c r="E34" s="163"/>
      <c r="F34" s="163"/>
      <c r="G34" s="163"/>
      <c r="H34" s="163"/>
      <c r="I34" s="163"/>
      <c r="J34" s="163"/>
      <c r="K34" s="163"/>
      <c r="L34" s="163"/>
      <c r="M34" s="35"/>
      <c r="N34" s="131" t="s">
        <v>323</v>
      </c>
      <c r="O34" s="132"/>
      <c r="P34" s="132"/>
      <c r="Q34" s="133"/>
      <c r="R34" s="136" t="s">
        <v>328</v>
      </c>
      <c r="S34" s="137"/>
      <c r="T34" s="137"/>
      <c r="U34" s="138"/>
      <c r="V34" s="136" t="s">
        <v>333</v>
      </c>
      <c r="W34" s="137"/>
      <c r="X34" s="137"/>
      <c r="Y34" s="138"/>
      <c r="Z34" s="131" t="s">
        <v>69</v>
      </c>
      <c r="AA34" s="132"/>
      <c r="AB34" s="132"/>
      <c r="AC34" s="133"/>
      <c r="AD34" s="131" t="s">
        <v>86</v>
      </c>
      <c r="AE34" s="132"/>
      <c r="AF34" s="132"/>
      <c r="AG34" s="133"/>
      <c r="AH34" s="36"/>
    </row>
    <row r="35" spans="2:34" ht="13.9" customHeight="1" x14ac:dyDescent="0.2">
      <c r="B35" s="26"/>
      <c r="C35" s="26"/>
      <c r="D35" s="26"/>
      <c r="E35" s="33"/>
      <c r="F35" s="33"/>
      <c r="G35" s="33"/>
      <c r="H35" s="33"/>
      <c r="I35" s="33"/>
      <c r="J35" s="33"/>
      <c r="K35" s="33"/>
      <c r="L35" s="33"/>
      <c r="M35" s="33"/>
      <c r="N35" s="131" t="s">
        <v>324</v>
      </c>
      <c r="O35" s="132"/>
      <c r="P35" s="132"/>
      <c r="Q35" s="133"/>
      <c r="R35" s="131" t="s">
        <v>329</v>
      </c>
      <c r="S35" s="132"/>
      <c r="T35" s="132"/>
      <c r="U35" s="133"/>
      <c r="V35" s="131" t="s">
        <v>334</v>
      </c>
      <c r="W35" s="132"/>
      <c r="X35" s="132"/>
      <c r="Y35" s="133"/>
      <c r="Z35" s="134" t="s">
        <v>91</v>
      </c>
      <c r="AA35" s="134"/>
      <c r="AB35" s="134"/>
      <c r="AC35" s="134"/>
      <c r="AD35" s="134" t="s">
        <v>84</v>
      </c>
      <c r="AE35" s="134"/>
      <c r="AF35" s="134"/>
      <c r="AG35" s="134"/>
      <c r="AH35" s="36"/>
    </row>
    <row r="36" spans="2:34" x14ac:dyDescent="0.2">
      <c r="B36" s="26"/>
      <c r="C36" s="26"/>
      <c r="D36" s="26"/>
      <c r="E36" s="33"/>
      <c r="F36" s="33"/>
      <c r="G36" s="33"/>
      <c r="H36" s="33"/>
      <c r="I36" s="33"/>
      <c r="J36" s="33"/>
      <c r="K36" s="33"/>
      <c r="L36" s="33"/>
      <c r="M36" s="33"/>
      <c r="N36" s="134" t="s">
        <v>325</v>
      </c>
      <c r="O36" s="134"/>
      <c r="P36" s="134"/>
      <c r="Q36" s="134"/>
      <c r="R36" s="134" t="s">
        <v>330</v>
      </c>
      <c r="S36" s="134"/>
      <c r="T36" s="134"/>
      <c r="U36" s="134"/>
      <c r="V36" s="134" t="s">
        <v>335</v>
      </c>
      <c r="W36" s="134"/>
      <c r="X36" s="134"/>
      <c r="Y36" s="134"/>
      <c r="Z36" s="135" t="s">
        <v>71</v>
      </c>
      <c r="AA36" s="135"/>
      <c r="AB36" s="135"/>
      <c r="AC36" s="135"/>
      <c r="AD36" s="135" t="s">
        <v>85</v>
      </c>
      <c r="AE36" s="135"/>
      <c r="AF36" s="135"/>
      <c r="AG36" s="135"/>
      <c r="AH36" s="36"/>
    </row>
    <row r="37" spans="2:34" s="37" customFormat="1" x14ac:dyDescent="0.3">
      <c r="B37" s="38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135" t="s">
        <v>326</v>
      </c>
      <c r="O37" s="135"/>
      <c r="P37" s="135"/>
      <c r="Q37" s="135"/>
      <c r="R37" s="135" t="s">
        <v>331</v>
      </c>
      <c r="S37" s="135"/>
      <c r="T37" s="135"/>
      <c r="U37" s="135"/>
      <c r="V37" s="135" t="s">
        <v>336</v>
      </c>
      <c r="W37" s="135"/>
      <c r="X37" s="135"/>
      <c r="Y37" s="135"/>
      <c r="Z37" s="40"/>
      <c r="AA37" s="40"/>
      <c r="AB37" s="40"/>
      <c r="AC37" s="40"/>
      <c r="AD37" s="41"/>
      <c r="AF37" s="42"/>
    </row>
    <row r="38" spans="2:34" ht="4.9000000000000004" customHeight="1" x14ac:dyDescent="0.2">
      <c r="B38" s="26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7"/>
    </row>
    <row r="39" spans="2:34" ht="13.9" customHeight="1" x14ac:dyDescent="0.2">
      <c r="B39" s="76" t="s">
        <v>316</v>
      </c>
      <c r="C39" s="76"/>
      <c r="D39" s="76"/>
      <c r="E39" s="76"/>
      <c r="F39" s="76"/>
      <c r="G39" s="76"/>
      <c r="H39" s="76"/>
      <c r="I39" s="76"/>
      <c r="J39" s="76"/>
      <c r="K39" s="76"/>
      <c r="L39" s="76" t="s">
        <v>311</v>
      </c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 t="s">
        <v>313</v>
      </c>
      <c r="X39" s="76"/>
      <c r="Y39" s="76"/>
      <c r="Z39" s="76"/>
      <c r="AA39" s="76"/>
      <c r="AB39" s="76"/>
      <c r="AC39" s="76"/>
      <c r="AD39" s="76"/>
      <c r="AE39" s="76"/>
      <c r="AF39" s="76"/>
      <c r="AG39" s="76"/>
    </row>
    <row r="40" spans="2:34" ht="13.9" customHeight="1" x14ac:dyDescent="0.2">
      <c r="B40" s="75" t="s">
        <v>309</v>
      </c>
      <c r="C40" s="75"/>
      <c r="D40" s="75"/>
      <c r="E40" s="75"/>
      <c r="F40" s="75"/>
      <c r="G40" s="75"/>
      <c r="H40" s="75"/>
      <c r="I40" s="75"/>
      <c r="J40" s="75"/>
      <c r="K40" s="75"/>
      <c r="L40" s="75" t="s">
        <v>312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 t="s">
        <v>308</v>
      </c>
      <c r="X40" s="75"/>
      <c r="Y40" s="75"/>
      <c r="Z40" s="75"/>
      <c r="AA40" s="75"/>
      <c r="AB40" s="75"/>
      <c r="AC40" s="75"/>
      <c r="AD40" s="75"/>
      <c r="AE40" s="75"/>
      <c r="AF40" s="75"/>
      <c r="AG40" s="75"/>
    </row>
    <row r="41" spans="2:34" ht="13.9" customHeight="1" x14ac:dyDescent="0.2">
      <c r="B41" s="75" t="s">
        <v>310</v>
      </c>
      <c r="C41" s="75"/>
      <c r="D41" s="75"/>
      <c r="E41" s="75"/>
      <c r="F41" s="75"/>
      <c r="G41" s="75"/>
      <c r="H41" s="75"/>
      <c r="I41" s="75"/>
      <c r="J41" s="75"/>
      <c r="K41" s="75"/>
      <c r="L41" s="75" t="s">
        <v>314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 t="s">
        <v>315</v>
      </c>
      <c r="X41" s="75"/>
      <c r="Y41" s="75"/>
      <c r="Z41" s="75"/>
      <c r="AA41" s="75"/>
      <c r="AB41" s="75"/>
      <c r="AC41" s="75"/>
      <c r="AD41" s="75"/>
      <c r="AE41" s="75"/>
      <c r="AF41" s="75"/>
      <c r="AG41" s="75"/>
    </row>
    <row r="275" spans="14:14" x14ac:dyDescent="0.2">
      <c r="N275" s="24">
        <v>1</v>
      </c>
    </row>
    <row r="276" spans="14:14" x14ac:dyDescent="0.2">
      <c r="N276" s="24">
        <v>3</v>
      </c>
    </row>
    <row r="277" spans="14:14" x14ac:dyDescent="0.2">
      <c r="N277" s="24">
        <v>5</v>
      </c>
    </row>
    <row r="278" spans="14:14" x14ac:dyDescent="0.2">
      <c r="N278" s="24">
        <v>7</v>
      </c>
    </row>
    <row r="279" spans="14:14" x14ac:dyDescent="0.2">
      <c r="N279" s="24">
        <v>10</v>
      </c>
    </row>
  </sheetData>
  <sheetProtection selectLockedCells="1" selectUnlockedCells="1"/>
  <mergeCells count="193">
    <mergeCell ref="E23:M23"/>
    <mergeCell ref="E26:M26"/>
    <mergeCell ref="E25:M25"/>
    <mergeCell ref="E13:M13"/>
    <mergeCell ref="E19:M19"/>
    <mergeCell ref="E20:M20"/>
    <mergeCell ref="E29:M29"/>
    <mergeCell ref="E30:M30"/>
    <mergeCell ref="E27:M27"/>
    <mergeCell ref="E28:M28"/>
    <mergeCell ref="E16:M16"/>
    <mergeCell ref="E17:M17"/>
    <mergeCell ref="E21:M21"/>
    <mergeCell ref="E18:M18"/>
    <mergeCell ref="E22:M22"/>
    <mergeCell ref="E15:M15"/>
    <mergeCell ref="E24:M24"/>
    <mergeCell ref="B29:D29"/>
    <mergeCell ref="B30:D30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N11:Q11"/>
    <mergeCell ref="N12:Q12"/>
    <mergeCell ref="N13:Q13"/>
    <mergeCell ref="N14:Q14"/>
    <mergeCell ref="N15:Q15"/>
    <mergeCell ref="B7:F7"/>
    <mergeCell ref="B8:F8"/>
    <mergeCell ref="N16:Q16"/>
    <mergeCell ref="N17:Q17"/>
    <mergeCell ref="B10:D11"/>
    <mergeCell ref="B12:D12"/>
    <mergeCell ref="B13:D13"/>
    <mergeCell ref="B14:D14"/>
    <mergeCell ref="B15:D15"/>
    <mergeCell ref="B16:D16"/>
    <mergeCell ref="R16:U16"/>
    <mergeCell ref="N25:Q25"/>
    <mergeCell ref="N26:Q26"/>
    <mergeCell ref="N27:Q27"/>
    <mergeCell ref="N28:Q28"/>
    <mergeCell ref="N29:Q29"/>
    <mergeCell ref="N30:Q30"/>
    <mergeCell ref="N19:Q19"/>
    <mergeCell ref="N20:Q20"/>
    <mergeCell ref="N21:Q21"/>
    <mergeCell ref="N22:Q22"/>
    <mergeCell ref="N23:Q23"/>
    <mergeCell ref="N24:Q24"/>
    <mergeCell ref="N18:Q18"/>
    <mergeCell ref="R25:U25"/>
    <mergeCell ref="R26:U26"/>
    <mergeCell ref="R27:U27"/>
    <mergeCell ref="R28:U28"/>
    <mergeCell ref="R17:U17"/>
    <mergeCell ref="R18:U18"/>
    <mergeCell ref="R19:U19"/>
    <mergeCell ref="R20:U20"/>
    <mergeCell ref="R21:U21"/>
    <mergeCell ref="R22:U22"/>
    <mergeCell ref="V27:Y27"/>
    <mergeCell ref="V28:Y28"/>
    <mergeCell ref="V29:Y29"/>
    <mergeCell ref="V30:Y30"/>
    <mergeCell ref="V19:Y19"/>
    <mergeCell ref="V20:Y20"/>
    <mergeCell ref="V21:Y21"/>
    <mergeCell ref="V22:Y22"/>
    <mergeCell ref="V23:Y23"/>
    <mergeCell ref="V24:Y24"/>
    <mergeCell ref="Z16:AC16"/>
    <mergeCell ref="Z18:AC18"/>
    <mergeCell ref="Z21:AC21"/>
    <mergeCell ref="Z24:AC24"/>
    <mergeCell ref="Z25:AC25"/>
    <mergeCell ref="Z26:AC26"/>
    <mergeCell ref="N10:Y10"/>
    <mergeCell ref="Z11:AC11"/>
    <mergeCell ref="Z12:AC12"/>
    <mergeCell ref="Z13:AC13"/>
    <mergeCell ref="Z14:AC14"/>
    <mergeCell ref="Z15:AC15"/>
    <mergeCell ref="V25:Y25"/>
    <mergeCell ref="V26:Y26"/>
    <mergeCell ref="V11:Y11"/>
    <mergeCell ref="V12:Y12"/>
    <mergeCell ref="V13:Y13"/>
    <mergeCell ref="V14:Y14"/>
    <mergeCell ref="V15:Y15"/>
    <mergeCell ref="V16:Y16"/>
    <mergeCell ref="V17:Y17"/>
    <mergeCell ref="V18:Y18"/>
    <mergeCell ref="R23:U23"/>
    <mergeCell ref="R24:U24"/>
    <mergeCell ref="Z27:AC27"/>
    <mergeCell ref="Z28:AC28"/>
    <mergeCell ref="Z30:AC30"/>
    <mergeCell ref="Z17:AC17"/>
    <mergeCell ref="Z19:AC19"/>
    <mergeCell ref="Z20:AC20"/>
    <mergeCell ref="Z22:AC22"/>
    <mergeCell ref="Z23:AC23"/>
    <mergeCell ref="Z29:AC29"/>
    <mergeCell ref="G8:AG8"/>
    <mergeCell ref="AD11:AG11"/>
    <mergeCell ref="AD12:AG12"/>
    <mergeCell ref="AD13:AG13"/>
    <mergeCell ref="AD14:AG14"/>
    <mergeCell ref="AD15:AG15"/>
    <mergeCell ref="Z10:AG10"/>
    <mergeCell ref="AD2:AG2"/>
    <mergeCell ref="AD4:AG4"/>
    <mergeCell ref="AD3:AG3"/>
    <mergeCell ref="AD5:AG5"/>
    <mergeCell ref="B6:AG6"/>
    <mergeCell ref="G7:AG7"/>
    <mergeCell ref="G2:AC3"/>
    <mergeCell ref="G4:AC5"/>
    <mergeCell ref="R11:U11"/>
    <mergeCell ref="R12:U12"/>
    <mergeCell ref="R13:U13"/>
    <mergeCell ref="R14:U14"/>
    <mergeCell ref="R15:U15"/>
    <mergeCell ref="B2:F5"/>
    <mergeCell ref="E10:M11"/>
    <mergeCell ref="E12:M12"/>
    <mergeCell ref="E14:M14"/>
    <mergeCell ref="AD22:AG22"/>
    <mergeCell ref="AD23:AG23"/>
    <mergeCell ref="AD24:AG24"/>
    <mergeCell ref="AD25:AG25"/>
    <mergeCell ref="AD26:AG26"/>
    <mergeCell ref="AD27:AG27"/>
    <mergeCell ref="AD16:AG16"/>
    <mergeCell ref="AD17:AG17"/>
    <mergeCell ref="AD18:AG18"/>
    <mergeCell ref="AD19:AG19"/>
    <mergeCell ref="AD20:AG20"/>
    <mergeCell ref="AD21:AG21"/>
    <mergeCell ref="AD28:AG28"/>
    <mergeCell ref="AD29:AG29"/>
    <mergeCell ref="AD30:AG30"/>
    <mergeCell ref="N32:Q32"/>
    <mergeCell ref="N33:Q33"/>
    <mergeCell ref="N34:Q34"/>
    <mergeCell ref="Z33:AC33"/>
    <mergeCell ref="R32:U32"/>
    <mergeCell ref="V32:Y32"/>
    <mergeCell ref="R29:U29"/>
    <mergeCell ref="R30:U30"/>
    <mergeCell ref="R37:U37"/>
    <mergeCell ref="V37:Y37"/>
    <mergeCell ref="N35:Q35"/>
    <mergeCell ref="N36:Q36"/>
    <mergeCell ref="N37:Q37"/>
    <mergeCell ref="R33:U33"/>
    <mergeCell ref="R34:U34"/>
    <mergeCell ref="V33:Y33"/>
    <mergeCell ref="V34:Y34"/>
    <mergeCell ref="R35:U35"/>
    <mergeCell ref="V35:Y35"/>
    <mergeCell ref="R36:U36"/>
    <mergeCell ref="E32:L32"/>
    <mergeCell ref="Z32:AC32"/>
    <mergeCell ref="Z34:AC34"/>
    <mergeCell ref="Z35:AC35"/>
    <mergeCell ref="Z36:AC36"/>
    <mergeCell ref="AD32:AG32"/>
    <mergeCell ref="AD33:AG33"/>
    <mergeCell ref="AD34:AG34"/>
    <mergeCell ref="AD35:AG35"/>
    <mergeCell ref="AD36:AG36"/>
    <mergeCell ref="V36:Y36"/>
    <mergeCell ref="E33:L34"/>
    <mergeCell ref="W39:AG39"/>
    <mergeCell ref="W40:AG40"/>
    <mergeCell ref="W41:AG41"/>
    <mergeCell ref="B39:K39"/>
    <mergeCell ref="B40:K40"/>
    <mergeCell ref="B41:K41"/>
    <mergeCell ref="L39:V39"/>
    <mergeCell ref="L40:V40"/>
    <mergeCell ref="L41:V41"/>
  </mergeCells>
  <phoneticPr fontId="0" type="noConversion"/>
  <conditionalFormatting sqref="Z12:Z30">
    <cfRule type="cellIs" dxfId="25" priority="1450" stopIfTrue="1" operator="between">
      <formula>516</formula>
      <formula>1000</formula>
    </cfRule>
    <cfRule type="cellIs" dxfId="24" priority="1451" stopIfTrue="1" operator="between">
      <formula>126</formula>
      <formula>515</formula>
    </cfRule>
    <cfRule type="cellIs" dxfId="23" priority="1452" stopIfTrue="1" operator="between">
      <formula>51</formula>
      <formula>125</formula>
    </cfRule>
  </conditionalFormatting>
  <dataValidations count="1">
    <dataValidation type="list" allowBlank="1" showInputMessage="1" showErrorMessage="1" sqref="N12:N31 W13:Y31 V12:V31 S13:U31 R12:R31 O13:Q31">
      <formula1>$N$275:$N$279</formula1>
    </dataValidation>
  </dataValidations>
  <printOptions horizontalCentered="1" verticalCentered="1"/>
  <pageMargins left="0.31496062992125984" right="0.27559055118110237" top="0.23622047244094491" bottom="0.15748031496062992" header="0" footer="0"/>
  <pageSetup scale="8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145" r:id="rId4">
          <objectPr defaultSize="0" autoPict="0" r:id="rId5">
            <anchor moveWithCells="1" sizeWithCells="1">
              <from>
                <xdr:col>14</xdr:col>
                <xdr:colOff>0</xdr:colOff>
                <xdr:row>9</xdr:row>
                <xdr:rowOff>0</xdr:rowOff>
              </from>
              <to>
                <xdr:col>14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Visio.Drawing.11" shapeId="3145" r:id="rId4"/>
      </mc:Fallback>
    </mc:AlternateContent>
    <mc:AlternateContent xmlns:mc="http://schemas.openxmlformats.org/markup-compatibility/2006">
      <mc:Choice Requires="x14">
        <oleObject progId="Visio.Drawing.11" shapeId="3513" r:id="rId6">
          <objectPr defaultSize="0" autoPict="0" r:id="rId5">
            <anchor moveWithCells="1" sizeWithCells="1">
              <from>
                <xdr:col>14</xdr:col>
                <xdr:colOff>0</xdr:colOff>
                <xdr:row>7</xdr:row>
                <xdr:rowOff>0</xdr:rowOff>
              </from>
              <to>
                <xdr:col>14</xdr:col>
                <xdr:colOff>0</xdr:colOff>
                <xdr:row>7</xdr:row>
                <xdr:rowOff>0</xdr:rowOff>
              </to>
            </anchor>
          </objectPr>
        </oleObject>
      </mc:Choice>
      <mc:Fallback>
        <oleObject progId="Visio.Drawing.11" shapeId="3513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FF6600"/>
  </sheetPr>
  <dimension ref="A1:AL41"/>
  <sheetViews>
    <sheetView showGridLines="0" zoomScale="80" zoomScaleNormal="80" zoomScaleSheetLayoutView="100" workbookViewId="0"/>
  </sheetViews>
  <sheetFormatPr baseColWidth="10" defaultColWidth="11.42578125" defaultRowHeight="13.9" customHeight="1" x14ac:dyDescent="0.2"/>
  <cols>
    <col min="1" max="1" width="4.7109375" style="24" customWidth="1"/>
    <col min="2" max="3" width="4.7109375" style="25" customWidth="1"/>
    <col min="4" max="256" width="4.7109375" style="24" customWidth="1"/>
    <col min="257" max="16384" width="11.42578125" style="24"/>
  </cols>
  <sheetData>
    <row r="1" spans="1:38" ht="13.9" customHeight="1" x14ac:dyDescent="0.2">
      <c r="A1" s="44" t="s">
        <v>317</v>
      </c>
    </row>
    <row r="2" spans="1:38" ht="16.5" x14ac:dyDescent="0.2">
      <c r="B2" s="76"/>
      <c r="C2" s="76"/>
      <c r="D2" s="76"/>
      <c r="E2" s="76"/>
      <c r="F2" s="76"/>
      <c r="G2" s="76" t="s">
        <v>306</v>
      </c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 t="s">
        <v>290</v>
      </c>
      <c r="AI2" s="80"/>
      <c r="AJ2" s="80"/>
      <c r="AK2" s="80"/>
      <c r="AL2" s="5"/>
    </row>
    <row r="3" spans="1:38" ht="16.5" x14ac:dyDescent="0.2">
      <c r="B3" s="76"/>
      <c r="C3" s="76"/>
      <c r="D3" s="76"/>
      <c r="E3" s="76"/>
      <c r="F3" s="76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75" t="s">
        <v>338</v>
      </c>
      <c r="AI3" s="75"/>
      <c r="AJ3" s="75"/>
      <c r="AK3" s="75"/>
      <c r="AL3" s="5"/>
    </row>
    <row r="4" spans="1:38" ht="16.5" x14ac:dyDescent="0.2">
      <c r="B4" s="76"/>
      <c r="C4" s="76"/>
      <c r="D4" s="76"/>
      <c r="E4" s="76"/>
      <c r="F4" s="76"/>
      <c r="G4" s="76" t="s">
        <v>294</v>
      </c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80" t="s">
        <v>293</v>
      </c>
      <c r="AI4" s="80"/>
      <c r="AJ4" s="80"/>
      <c r="AK4" s="80"/>
      <c r="AL4" s="5"/>
    </row>
    <row r="5" spans="1:38" ht="16.5" x14ac:dyDescent="0.2"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5" t="s">
        <v>297</v>
      </c>
      <c r="AI5" s="75"/>
      <c r="AJ5" s="75"/>
      <c r="AK5" s="75"/>
    </row>
    <row r="6" spans="1:38" ht="16.5" x14ac:dyDescent="0.2">
      <c r="B6" s="193" t="s">
        <v>81</v>
      </c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</row>
    <row r="7" spans="1:38" ht="16.5" x14ac:dyDescent="0.2">
      <c r="B7" s="193" t="str">
        <f>'1. IDENTIFICACIÓN Y DESCRIPCIÓN'!B7</f>
        <v>NOMBRE DEL PROCESO:</v>
      </c>
      <c r="C7" s="193"/>
      <c r="D7" s="193"/>
      <c r="E7" s="193"/>
      <c r="F7" s="193"/>
      <c r="G7" s="151" t="str">
        <f>'1. IDENTIFICACIÓN Y DESCRIPCIÓN'!G7</f>
        <v>Todos los procesos</v>
      </c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</row>
    <row r="8" spans="1:38" ht="13.9" customHeight="1" x14ac:dyDescent="0.2">
      <c r="B8" s="193" t="str">
        <f>'1. IDENTIFICACIÓN Y DESCRIPCIÓN'!B8</f>
        <v>OBJETIVO:</v>
      </c>
      <c r="C8" s="193"/>
      <c r="D8" s="193"/>
      <c r="E8" s="193"/>
      <c r="F8" s="193"/>
      <c r="G8" s="75" t="str">
        <f>'1. IDENTIFICACIÓN Y DESCRIPCIÓN'!G8</f>
        <v xml:space="preserve">Realizar evaluaciones independientes a la gestion con el fin de generar alertas y recomendaciones que contribuyan al cumplimiento de los objetivos institucionales 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</row>
    <row r="9" spans="1:38" ht="4.9000000000000004" customHeight="1" x14ac:dyDescent="0.2"/>
    <row r="10" spans="1:38" ht="27.6" customHeight="1" x14ac:dyDescent="0.2">
      <c r="B10" s="76" t="s">
        <v>301</v>
      </c>
      <c r="C10" s="76"/>
      <c r="D10" s="76" t="s">
        <v>14</v>
      </c>
      <c r="E10" s="76"/>
      <c r="F10" s="76"/>
      <c r="G10" s="76"/>
      <c r="H10" s="76"/>
      <c r="I10" s="76"/>
      <c r="J10" s="206" t="s">
        <v>62</v>
      </c>
      <c r="K10" s="206"/>
      <c r="L10" s="206"/>
      <c r="M10" s="206"/>
      <c r="N10" s="205" t="s">
        <v>320</v>
      </c>
      <c r="O10" s="206"/>
      <c r="P10" s="206"/>
      <c r="Q10" s="206"/>
      <c r="R10" s="205" t="s">
        <v>321</v>
      </c>
      <c r="S10" s="205"/>
      <c r="T10" s="205"/>
      <c r="U10" s="205"/>
      <c r="V10" s="193" t="s">
        <v>66</v>
      </c>
      <c r="W10" s="193"/>
      <c r="X10" s="193"/>
      <c r="Y10" s="193"/>
      <c r="Z10" s="193" t="s">
        <v>16</v>
      </c>
      <c r="AA10" s="193"/>
      <c r="AB10" s="193"/>
      <c r="AC10" s="193"/>
      <c r="AD10" s="198" t="s">
        <v>342</v>
      </c>
      <c r="AE10" s="198"/>
      <c r="AF10" s="198"/>
      <c r="AG10" s="198"/>
      <c r="AH10" s="198" t="s">
        <v>67</v>
      </c>
      <c r="AI10" s="198"/>
      <c r="AJ10" s="198"/>
      <c r="AK10" s="198"/>
    </row>
    <row r="11" spans="1:38" ht="16.5" x14ac:dyDescent="0.2">
      <c r="B11" s="208" t="str">
        <f>+'1. IDENTIFICACIÓN Y DESCRIPCIÓN'!G11</f>
        <v>R1</v>
      </c>
      <c r="C11" s="208"/>
      <c r="D11" s="207" t="str">
        <f>+'1. IDENTIFICACIÓN Y DESCRIPCIÓN'!H11</f>
        <v xml:space="preserve">Expedición de orden de liquidación por parte de Supersalud a los clientes críticos (EPS) del hospital </v>
      </c>
      <c r="E11" s="207"/>
      <c r="F11" s="207"/>
      <c r="G11" s="207"/>
      <c r="H11" s="207"/>
      <c r="I11" s="207"/>
      <c r="J11" s="163">
        <f>+'3. CALIFICACION Y EVALUACION'!N12</f>
        <v>10</v>
      </c>
      <c r="K11" s="163"/>
      <c r="L11" s="163"/>
      <c r="M11" s="163"/>
      <c r="N11" s="163">
        <f>+'3. CALIFICACION Y EVALUACION'!R12</f>
        <v>7</v>
      </c>
      <c r="O11" s="163"/>
      <c r="P11" s="163"/>
      <c r="Q11" s="163"/>
      <c r="R11" s="163">
        <f>+'3. CALIFICACION Y EVALUACION'!V12</f>
        <v>7</v>
      </c>
      <c r="S11" s="163"/>
      <c r="T11" s="163"/>
      <c r="U11" s="163"/>
      <c r="V11" s="204">
        <f t="shared" ref="V11:V26" si="0">J11*N11*R11</f>
        <v>490</v>
      </c>
      <c r="W11" s="204"/>
      <c r="X11" s="204"/>
      <c r="Y11" s="204"/>
      <c r="Z11" s="201" t="str">
        <f>'3. CALIFICACION Y EVALUACION'!AD12</f>
        <v>Riesgo Alto</v>
      </c>
      <c r="AA11" s="201"/>
      <c r="AB11" s="201"/>
      <c r="AC11" s="201"/>
      <c r="AD11" s="196">
        <f>+V11/$V$30</f>
        <v>6.2064597846738442E-2</v>
      </c>
      <c r="AE11" s="196"/>
      <c r="AF11" s="196"/>
      <c r="AG11" s="196"/>
      <c r="AH11" s="194">
        <f>+V11*AD11</f>
        <v>30.411652944901835</v>
      </c>
      <c r="AI11" s="194"/>
      <c r="AJ11" s="194"/>
      <c r="AK11" s="194"/>
    </row>
    <row r="12" spans="1:38" ht="16.5" x14ac:dyDescent="0.2">
      <c r="B12" s="208" t="str">
        <f>+'1. IDENTIFICACIÓN Y DESCRIPCIÓN'!G12</f>
        <v>R2</v>
      </c>
      <c r="C12" s="208"/>
      <c r="D12" s="207" t="str">
        <f>+'1. IDENTIFICACIÓN Y DESCRIPCIÓN'!H12</f>
        <v xml:space="preserve">Iliquidez de clientes críticos (EPS) con contratos de prestación de servicios de salud con el hospital </v>
      </c>
      <c r="E12" s="207"/>
      <c r="F12" s="207"/>
      <c r="G12" s="207"/>
      <c r="H12" s="207"/>
      <c r="I12" s="207"/>
      <c r="J12" s="163">
        <f>+'3. CALIFICACION Y EVALUACION'!N13</f>
        <v>7</v>
      </c>
      <c r="K12" s="163"/>
      <c r="L12" s="163"/>
      <c r="M12" s="163"/>
      <c r="N12" s="163">
        <f>+'3. CALIFICACION Y EVALUACION'!R13</f>
        <v>7</v>
      </c>
      <c r="O12" s="163"/>
      <c r="P12" s="163"/>
      <c r="Q12" s="163"/>
      <c r="R12" s="163">
        <f>+'3. CALIFICACION Y EVALUACION'!V13</f>
        <v>5</v>
      </c>
      <c r="S12" s="163"/>
      <c r="T12" s="163"/>
      <c r="U12" s="163"/>
      <c r="V12" s="204">
        <f t="shared" si="0"/>
        <v>245</v>
      </c>
      <c r="W12" s="204"/>
      <c r="X12" s="204"/>
      <c r="Y12" s="204"/>
      <c r="Z12" s="201" t="str">
        <f>+'3. CALIFICACION Y EVALUACION'!AD13</f>
        <v>Riesgo Alto</v>
      </c>
      <c r="AA12" s="201"/>
      <c r="AB12" s="201"/>
      <c r="AC12" s="201"/>
      <c r="AD12" s="196">
        <f t="shared" ref="AD12:AD26" si="1">+V12/$V$30</f>
        <v>3.1032298923369221E-2</v>
      </c>
      <c r="AE12" s="196"/>
      <c r="AF12" s="196"/>
      <c r="AG12" s="196"/>
      <c r="AH12" s="194">
        <f t="shared" ref="AH12:AH26" si="2">+V12*AD12</f>
        <v>7.6029132362254588</v>
      </c>
      <c r="AI12" s="194"/>
      <c r="AJ12" s="194"/>
      <c r="AK12" s="194"/>
    </row>
    <row r="13" spans="1:38" ht="16.5" x14ac:dyDescent="0.2">
      <c r="B13" s="208" t="str">
        <f>+'1. IDENTIFICACIÓN Y DESCRIPCIÓN'!G13</f>
        <v>R3</v>
      </c>
      <c r="C13" s="208"/>
      <c r="D13" s="207" t="str">
        <f>+'1. IDENTIFICACIÓN Y DESCRIPCIÓN'!H13</f>
        <v>Daños en los equipos y enseres a causa de anormalidad de funcionamiento de redes eléctricas</v>
      </c>
      <c r="E13" s="207"/>
      <c r="F13" s="207"/>
      <c r="G13" s="207"/>
      <c r="H13" s="207"/>
      <c r="I13" s="207"/>
      <c r="J13" s="163">
        <f>+'3. CALIFICACION Y EVALUACION'!N14</f>
        <v>5</v>
      </c>
      <c r="K13" s="163"/>
      <c r="L13" s="163"/>
      <c r="M13" s="163"/>
      <c r="N13" s="163">
        <f>+'3. CALIFICACION Y EVALUACION'!R14</f>
        <v>5</v>
      </c>
      <c r="O13" s="163"/>
      <c r="P13" s="163"/>
      <c r="Q13" s="163"/>
      <c r="R13" s="163">
        <f>+'3. CALIFICACION Y EVALUACION'!V14</f>
        <v>7</v>
      </c>
      <c r="S13" s="163"/>
      <c r="T13" s="163"/>
      <c r="U13" s="163"/>
      <c r="V13" s="204">
        <f t="shared" si="0"/>
        <v>175</v>
      </c>
      <c r="W13" s="204"/>
      <c r="X13" s="204"/>
      <c r="Y13" s="204"/>
      <c r="Z13" s="201" t="str">
        <f>+'3. CALIFICACION Y EVALUACION'!AD14</f>
        <v>Riesgo Alto</v>
      </c>
      <c r="AA13" s="201"/>
      <c r="AB13" s="201"/>
      <c r="AC13" s="201"/>
      <c r="AD13" s="196">
        <f t="shared" si="1"/>
        <v>2.2165927802406588E-2</v>
      </c>
      <c r="AE13" s="196"/>
      <c r="AF13" s="196"/>
      <c r="AG13" s="196"/>
      <c r="AH13" s="194">
        <f t="shared" si="2"/>
        <v>3.8790373654211527</v>
      </c>
      <c r="AI13" s="194"/>
      <c r="AJ13" s="194"/>
      <c r="AK13" s="194"/>
    </row>
    <row r="14" spans="1:38" ht="16.5" x14ac:dyDescent="0.2">
      <c r="B14" s="208" t="str">
        <f>+'1. IDENTIFICACIÓN Y DESCRIPCIÓN'!G14</f>
        <v>R4</v>
      </c>
      <c r="C14" s="208"/>
      <c r="D14" s="207" t="str">
        <f>+'1. IDENTIFICACIÓN Y DESCRIPCIÓN'!H14</f>
        <v>Deterioro de la planta física de la institución</v>
      </c>
      <c r="E14" s="207"/>
      <c r="F14" s="207"/>
      <c r="G14" s="207"/>
      <c r="H14" s="207"/>
      <c r="I14" s="207"/>
      <c r="J14" s="163">
        <f>+'3. CALIFICACION Y EVALUACION'!N15</f>
        <v>5</v>
      </c>
      <c r="K14" s="163"/>
      <c r="L14" s="163"/>
      <c r="M14" s="163"/>
      <c r="N14" s="163">
        <f>+'3. CALIFICACION Y EVALUACION'!R15</f>
        <v>7</v>
      </c>
      <c r="O14" s="163"/>
      <c r="P14" s="163"/>
      <c r="Q14" s="163"/>
      <c r="R14" s="163">
        <f>+'3. CALIFICACION Y EVALUACION'!V15</f>
        <v>10</v>
      </c>
      <c r="S14" s="163"/>
      <c r="T14" s="163"/>
      <c r="U14" s="163"/>
      <c r="V14" s="204">
        <f t="shared" si="0"/>
        <v>350</v>
      </c>
      <c r="W14" s="204"/>
      <c r="X14" s="204"/>
      <c r="Y14" s="204"/>
      <c r="Z14" s="201" t="str">
        <f>+'3. CALIFICACION Y EVALUACION'!AD15</f>
        <v>Riesgo Alto</v>
      </c>
      <c r="AA14" s="201"/>
      <c r="AB14" s="201"/>
      <c r="AC14" s="201"/>
      <c r="AD14" s="196">
        <f t="shared" si="1"/>
        <v>4.4331855604813175E-2</v>
      </c>
      <c r="AE14" s="196"/>
      <c r="AF14" s="196"/>
      <c r="AG14" s="196"/>
      <c r="AH14" s="194">
        <f t="shared" si="2"/>
        <v>15.516149461684611</v>
      </c>
      <c r="AI14" s="194"/>
      <c r="AJ14" s="194"/>
      <c r="AK14" s="194"/>
    </row>
    <row r="15" spans="1:38" ht="16.5" x14ac:dyDescent="0.2">
      <c r="B15" s="208" t="str">
        <f>+'1. IDENTIFICACIÓN Y DESCRIPCIÓN'!G15</f>
        <v>R5</v>
      </c>
      <c r="C15" s="208"/>
      <c r="D15" s="207" t="str">
        <f>+'1. IDENTIFICACIÓN Y DESCRIPCIÓN'!H15</f>
        <v>Falsificación documentos para el proceso de contratación y/o soporte de pago de aportes sociales</v>
      </c>
      <c r="E15" s="207"/>
      <c r="F15" s="207"/>
      <c r="G15" s="207"/>
      <c r="H15" s="207"/>
      <c r="I15" s="207"/>
      <c r="J15" s="163">
        <f>+'3. CALIFICACION Y EVALUACION'!N16</f>
        <v>7</v>
      </c>
      <c r="K15" s="163"/>
      <c r="L15" s="163"/>
      <c r="M15" s="163"/>
      <c r="N15" s="163">
        <f>+'3. CALIFICACION Y EVALUACION'!R16</f>
        <v>7</v>
      </c>
      <c r="O15" s="163"/>
      <c r="P15" s="163"/>
      <c r="Q15" s="163"/>
      <c r="R15" s="163">
        <f>+'3. CALIFICACION Y EVALUACION'!V16</f>
        <v>10</v>
      </c>
      <c r="S15" s="163"/>
      <c r="T15" s="163"/>
      <c r="U15" s="163"/>
      <c r="V15" s="204">
        <f t="shared" si="0"/>
        <v>490</v>
      </c>
      <c r="W15" s="204"/>
      <c r="X15" s="204"/>
      <c r="Y15" s="204"/>
      <c r="Z15" s="201" t="str">
        <f>+'3. CALIFICACION Y EVALUACION'!AD16</f>
        <v>Riesgo Alto</v>
      </c>
      <c r="AA15" s="201"/>
      <c r="AB15" s="201"/>
      <c r="AC15" s="201"/>
      <c r="AD15" s="196">
        <f t="shared" si="1"/>
        <v>6.2064597846738442E-2</v>
      </c>
      <c r="AE15" s="196"/>
      <c r="AF15" s="196"/>
      <c r="AG15" s="196"/>
      <c r="AH15" s="194">
        <f t="shared" si="2"/>
        <v>30.411652944901835</v>
      </c>
      <c r="AI15" s="194"/>
      <c r="AJ15" s="194"/>
      <c r="AK15" s="194"/>
    </row>
    <row r="16" spans="1:38" ht="16.5" x14ac:dyDescent="0.2">
      <c r="B16" s="208" t="str">
        <f>+'1. IDENTIFICACIÓN Y DESCRIPCIÓN'!G16</f>
        <v>R6</v>
      </c>
      <c r="C16" s="208"/>
      <c r="D16" s="207" t="str">
        <f>+'1. IDENTIFICACIÓN Y DESCRIPCIÓN'!H16</f>
        <v>Incumlimiento en el proceso de planeación de la contratación establecida en el Plan Anual de Adquisiciones</v>
      </c>
      <c r="E16" s="207"/>
      <c r="F16" s="207"/>
      <c r="G16" s="207"/>
      <c r="H16" s="207"/>
      <c r="I16" s="207"/>
      <c r="J16" s="163">
        <f>+'3. CALIFICACION Y EVALUACION'!N17</f>
        <v>10</v>
      </c>
      <c r="K16" s="163"/>
      <c r="L16" s="163"/>
      <c r="M16" s="163"/>
      <c r="N16" s="163">
        <f>+'3. CALIFICACION Y EVALUACION'!R17</f>
        <v>7</v>
      </c>
      <c r="O16" s="163"/>
      <c r="P16" s="163"/>
      <c r="Q16" s="163"/>
      <c r="R16" s="163">
        <f>+'3. CALIFICACION Y EVALUACION'!V17</f>
        <v>10</v>
      </c>
      <c r="S16" s="163"/>
      <c r="T16" s="163"/>
      <c r="U16" s="163"/>
      <c r="V16" s="203">
        <f>J16*N16*R16</f>
        <v>700</v>
      </c>
      <c r="W16" s="203"/>
      <c r="X16" s="203"/>
      <c r="Y16" s="203"/>
      <c r="Z16" s="202" t="str">
        <f>+'3. CALIFICACION Y EVALUACION'!AD17</f>
        <v>Riesgo Extremo</v>
      </c>
      <c r="AA16" s="202"/>
      <c r="AB16" s="202"/>
      <c r="AC16" s="202"/>
      <c r="AD16" s="196">
        <f>+V16/$V$30</f>
        <v>8.866371120962635E-2</v>
      </c>
      <c r="AE16" s="196"/>
      <c r="AF16" s="196"/>
      <c r="AG16" s="196"/>
      <c r="AH16" s="194">
        <f>+V16*AD16</f>
        <v>62.064597846738444</v>
      </c>
      <c r="AI16" s="194"/>
      <c r="AJ16" s="194"/>
      <c r="AK16" s="194"/>
    </row>
    <row r="17" spans="2:37" ht="16.5" x14ac:dyDescent="0.2">
      <c r="B17" s="208" t="str">
        <f>+'1. IDENTIFICACIÓN Y DESCRIPCIÓN'!G17</f>
        <v>R7</v>
      </c>
      <c r="C17" s="208"/>
      <c r="D17" s="207" t="str">
        <f>+'1. IDENTIFICACIÓN Y DESCRIPCIÓN'!H17</f>
        <v>Incumplimiento a las actividades establecidas en contrato de prestación de servicios</v>
      </c>
      <c r="E17" s="207"/>
      <c r="F17" s="207"/>
      <c r="G17" s="207"/>
      <c r="H17" s="207"/>
      <c r="I17" s="207"/>
      <c r="J17" s="163">
        <f>+'3. CALIFICACION Y EVALUACION'!N18</f>
        <v>10</v>
      </c>
      <c r="K17" s="163"/>
      <c r="L17" s="163"/>
      <c r="M17" s="163"/>
      <c r="N17" s="163">
        <f>+'3. CALIFICACION Y EVALUACION'!R18</f>
        <v>3</v>
      </c>
      <c r="O17" s="163"/>
      <c r="P17" s="163"/>
      <c r="Q17" s="163"/>
      <c r="R17" s="163">
        <f>+'3. CALIFICACION Y EVALUACION'!V18</f>
        <v>7</v>
      </c>
      <c r="S17" s="163"/>
      <c r="T17" s="163"/>
      <c r="U17" s="163"/>
      <c r="V17" s="204">
        <f t="shared" si="0"/>
        <v>210</v>
      </c>
      <c r="W17" s="204"/>
      <c r="X17" s="204"/>
      <c r="Y17" s="204"/>
      <c r="Z17" s="201" t="str">
        <f>+'3. CALIFICACION Y EVALUACION'!AD18</f>
        <v>Riesgo Alto</v>
      </c>
      <c r="AA17" s="201"/>
      <c r="AB17" s="201"/>
      <c r="AC17" s="201"/>
      <c r="AD17" s="196">
        <f t="shared" si="1"/>
        <v>2.6599113362887904E-2</v>
      </c>
      <c r="AE17" s="196"/>
      <c r="AF17" s="196"/>
      <c r="AG17" s="196"/>
      <c r="AH17" s="194">
        <f t="shared" si="2"/>
        <v>5.5858138062064597</v>
      </c>
      <c r="AI17" s="194"/>
      <c r="AJ17" s="194"/>
      <c r="AK17" s="194"/>
    </row>
    <row r="18" spans="2:37" ht="16.5" x14ac:dyDescent="0.2">
      <c r="B18" s="208" t="str">
        <f>+'1. IDENTIFICACIÓN Y DESCRIPCIÓN'!G18</f>
        <v>R8</v>
      </c>
      <c r="C18" s="208"/>
      <c r="D18" s="207" t="str">
        <f>+'1. IDENTIFICACIÓN Y DESCRIPCIÓN'!H18</f>
        <v>Falta de planeacion en los procedimientos administrativos, publicación inoportuna de contratos en SECOP.</v>
      </c>
      <c r="E18" s="207"/>
      <c r="F18" s="207"/>
      <c r="G18" s="207"/>
      <c r="H18" s="207"/>
      <c r="I18" s="207"/>
      <c r="J18" s="163">
        <f>+'3. CALIFICACION Y EVALUACION'!N19</f>
        <v>10</v>
      </c>
      <c r="K18" s="163"/>
      <c r="L18" s="163"/>
      <c r="M18" s="163"/>
      <c r="N18" s="163">
        <f>+'3. CALIFICACION Y EVALUACION'!R19</f>
        <v>7</v>
      </c>
      <c r="O18" s="163"/>
      <c r="P18" s="163"/>
      <c r="Q18" s="163"/>
      <c r="R18" s="163">
        <f>+'3. CALIFICACION Y EVALUACION'!V19</f>
        <v>10</v>
      </c>
      <c r="S18" s="163"/>
      <c r="T18" s="163"/>
      <c r="U18" s="163"/>
      <c r="V18" s="203">
        <f t="shared" si="0"/>
        <v>700</v>
      </c>
      <c r="W18" s="203"/>
      <c r="X18" s="203"/>
      <c r="Y18" s="203"/>
      <c r="Z18" s="202" t="str">
        <f>+'3. CALIFICACION Y EVALUACION'!AD19</f>
        <v>Riesgo Extremo</v>
      </c>
      <c r="AA18" s="202"/>
      <c r="AB18" s="202"/>
      <c r="AC18" s="202"/>
      <c r="AD18" s="196">
        <f t="shared" si="1"/>
        <v>8.866371120962635E-2</v>
      </c>
      <c r="AE18" s="196"/>
      <c r="AF18" s="196"/>
      <c r="AG18" s="196"/>
      <c r="AH18" s="194">
        <f t="shared" si="2"/>
        <v>62.064597846738444</v>
      </c>
      <c r="AI18" s="194"/>
      <c r="AJ18" s="194"/>
      <c r="AK18" s="194"/>
    </row>
    <row r="19" spans="2:37" ht="16.5" x14ac:dyDescent="0.2">
      <c r="B19" s="208" t="str">
        <f>+'1. IDENTIFICACIÓN Y DESCRIPCIÓN'!G19</f>
        <v>R9</v>
      </c>
      <c r="C19" s="208"/>
      <c r="D19" s="207" t="str">
        <f>+'1. IDENTIFICACIÓN Y DESCRIPCIÓN'!H19</f>
        <v>Inconsistencias en la consolidacion de estados financieros, para la toma de decisiones</v>
      </c>
      <c r="E19" s="207"/>
      <c r="F19" s="207"/>
      <c r="G19" s="207"/>
      <c r="H19" s="207"/>
      <c r="I19" s="207"/>
      <c r="J19" s="163">
        <f>+'3. CALIFICACION Y EVALUACION'!N20</f>
        <v>10</v>
      </c>
      <c r="K19" s="163"/>
      <c r="L19" s="163"/>
      <c r="M19" s="163"/>
      <c r="N19" s="163">
        <f>+'3. CALIFICACION Y EVALUACION'!R20</f>
        <v>10</v>
      </c>
      <c r="O19" s="163"/>
      <c r="P19" s="163"/>
      <c r="Q19" s="163"/>
      <c r="R19" s="163">
        <f>+'3. CALIFICACION Y EVALUACION'!V20</f>
        <v>7</v>
      </c>
      <c r="S19" s="163"/>
      <c r="T19" s="163"/>
      <c r="U19" s="163"/>
      <c r="V19" s="203">
        <f t="shared" si="0"/>
        <v>700</v>
      </c>
      <c r="W19" s="203"/>
      <c r="X19" s="203"/>
      <c r="Y19" s="203"/>
      <c r="Z19" s="202" t="str">
        <f>+'3. CALIFICACION Y EVALUACION'!AD20</f>
        <v>Riesgo Extremo</v>
      </c>
      <c r="AA19" s="202"/>
      <c r="AB19" s="202"/>
      <c r="AC19" s="202"/>
      <c r="AD19" s="196">
        <f t="shared" si="1"/>
        <v>8.866371120962635E-2</v>
      </c>
      <c r="AE19" s="196"/>
      <c r="AF19" s="196"/>
      <c r="AG19" s="196"/>
      <c r="AH19" s="194">
        <f t="shared" si="2"/>
        <v>62.064597846738444</v>
      </c>
      <c r="AI19" s="194"/>
      <c r="AJ19" s="194"/>
      <c r="AK19" s="194"/>
    </row>
    <row r="20" spans="2:37" ht="16.5" x14ac:dyDescent="0.2">
      <c r="B20" s="208" t="str">
        <f>+'1. IDENTIFICACIÓN Y DESCRIPCIÓN'!G20</f>
        <v>R10</v>
      </c>
      <c r="C20" s="208"/>
      <c r="D20" s="207" t="str">
        <f>+'1. IDENTIFICACIÓN Y DESCRIPCIÓN'!H20</f>
        <v>No conciliación o contestación de glosas y/o devoluciones de facturas.</v>
      </c>
      <c r="E20" s="207"/>
      <c r="F20" s="207"/>
      <c r="G20" s="207"/>
      <c r="H20" s="207"/>
      <c r="I20" s="207"/>
      <c r="J20" s="163">
        <f>+'3. CALIFICACION Y EVALUACION'!N21</f>
        <v>10</v>
      </c>
      <c r="K20" s="163"/>
      <c r="L20" s="163"/>
      <c r="M20" s="163"/>
      <c r="N20" s="163">
        <f>+'3. CALIFICACION Y EVALUACION'!R21</f>
        <v>7</v>
      </c>
      <c r="O20" s="163"/>
      <c r="P20" s="163"/>
      <c r="Q20" s="163"/>
      <c r="R20" s="163">
        <f>+'3. CALIFICACION Y EVALUACION'!V21</f>
        <v>7</v>
      </c>
      <c r="S20" s="163"/>
      <c r="T20" s="163"/>
      <c r="U20" s="163"/>
      <c r="V20" s="204">
        <f t="shared" si="0"/>
        <v>490</v>
      </c>
      <c r="W20" s="204"/>
      <c r="X20" s="204"/>
      <c r="Y20" s="204"/>
      <c r="Z20" s="201" t="str">
        <f>+'3. CALIFICACION Y EVALUACION'!AD21</f>
        <v>Riesgo Alto</v>
      </c>
      <c r="AA20" s="201"/>
      <c r="AB20" s="201"/>
      <c r="AC20" s="201"/>
      <c r="AD20" s="196">
        <f t="shared" si="1"/>
        <v>6.2064597846738442E-2</v>
      </c>
      <c r="AE20" s="196"/>
      <c r="AF20" s="196"/>
      <c r="AG20" s="196"/>
      <c r="AH20" s="194">
        <f t="shared" si="2"/>
        <v>30.411652944901835</v>
      </c>
      <c r="AI20" s="194"/>
      <c r="AJ20" s="194"/>
      <c r="AK20" s="194"/>
    </row>
    <row r="21" spans="2:37" ht="16.5" x14ac:dyDescent="0.2">
      <c r="B21" s="208" t="str">
        <f>+'1. IDENTIFICACIÓN Y DESCRIPCIÓN'!G21</f>
        <v>R11</v>
      </c>
      <c r="C21" s="208"/>
      <c r="D21" s="207" t="str">
        <f>+'1. IDENTIFICACIÓN Y DESCRIPCIÓN'!H21</f>
        <v>Subfacturación o sobrefacturación de servicios prestados</v>
      </c>
      <c r="E21" s="207"/>
      <c r="F21" s="207"/>
      <c r="G21" s="207"/>
      <c r="H21" s="207"/>
      <c r="I21" s="207"/>
      <c r="J21" s="163">
        <f>+'3. CALIFICACION Y EVALUACION'!N22</f>
        <v>10</v>
      </c>
      <c r="K21" s="163"/>
      <c r="L21" s="163"/>
      <c r="M21" s="163"/>
      <c r="N21" s="163">
        <f>+'3. CALIFICACION Y EVALUACION'!R22</f>
        <v>7</v>
      </c>
      <c r="O21" s="163"/>
      <c r="P21" s="163"/>
      <c r="Q21" s="163"/>
      <c r="R21" s="163">
        <f>+'3. CALIFICACION Y EVALUACION'!V22</f>
        <v>10</v>
      </c>
      <c r="S21" s="163"/>
      <c r="T21" s="163"/>
      <c r="U21" s="163"/>
      <c r="V21" s="203">
        <f t="shared" si="0"/>
        <v>700</v>
      </c>
      <c r="W21" s="203"/>
      <c r="X21" s="203"/>
      <c r="Y21" s="203"/>
      <c r="Z21" s="202" t="str">
        <f>+'3. CALIFICACION Y EVALUACION'!AD22</f>
        <v>Riesgo Extremo</v>
      </c>
      <c r="AA21" s="202"/>
      <c r="AB21" s="202"/>
      <c r="AC21" s="202"/>
      <c r="AD21" s="196">
        <f t="shared" si="1"/>
        <v>8.866371120962635E-2</v>
      </c>
      <c r="AE21" s="196"/>
      <c r="AF21" s="196"/>
      <c r="AG21" s="196"/>
      <c r="AH21" s="194">
        <f t="shared" si="2"/>
        <v>62.064597846738444</v>
      </c>
      <c r="AI21" s="194"/>
      <c r="AJ21" s="194"/>
      <c r="AK21" s="194"/>
    </row>
    <row r="22" spans="2:37" ht="16.5" x14ac:dyDescent="0.2">
      <c r="B22" s="208" t="str">
        <f>+'1. IDENTIFICACIÓN Y DESCRIPCIÓN'!G22</f>
        <v>R12</v>
      </c>
      <c r="C22" s="208"/>
      <c r="D22" s="207" t="str">
        <f>+'1. IDENTIFICACIÓN Y DESCRIPCIÓN'!H22</f>
        <v>Perdida en la integridad, disponibilidad y confidencialidad de la información.</v>
      </c>
      <c r="E22" s="207"/>
      <c r="F22" s="207"/>
      <c r="G22" s="207"/>
      <c r="H22" s="207"/>
      <c r="I22" s="207"/>
      <c r="J22" s="163">
        <f>+'3. CALIFICACION Y EVALUACION'!N23</f>
        <v>5</v>
      </c>
      <c r="K22" s="163"/>
      <c r="L22" s="163"/>
      <c r="M22" s="163"/>
      <c r="N22" s="163">
        <f>+'3. CALIFICACION Y EVALUACION'!R23</f>
        <v>5</v>
      </c>
      <c r="O22" s="163"/>
      <c r="P22" s="163"/>
      <c r="Q22" s="163"/>
      <c r="R22" s="163">
        <f>+'3. CALIFICACION Y EVALUACION'!V23</f>
        <v>5</v>
      </c>
      <c r="S22" s="163"/>
      <c r="T22" s="163"/>
      <c r="U22" s="163"/>
      <c r="V22" s="199">
        <f t="shared" si="0"/>
        <v>125</v>
      </c>
      <c r="W22" s="199"/>
      <c r="X22" s="199"/>
      <c r="Y22" s="199"/>
      <c r="Z22" s="199" t="str">
        <f>+'3. CALIFICACION Y EVALUACION'!AD23</f>
        <v>Riesgo Moderado</v>
      </c>
      <c r="AA22" s="199"/>
      <c r="AB22" s="199"/>
      <c r="AC22" s="199"/>
      <c r="AD22" s="196">
        <f t="shared" si="1"/>
        <v>1.5832805573147563E-2</v>
      </c>
      <c r="AE22" s="196"/>
      <c r="AF22" s="196"/>
      <c r="AG22" s="196"/>
      <c r="AH22" s="194">
        <f t="shared" si="2"/>
        <v>1.9791006966434452</v>
      </c>
      <c r="AI22" s="194"/>
      <c r="AJ22" s="194"/>
      <c r="AK22" s="194"/>
    </row>
    <row r="23" spans="2:37" ht="16.5" x14ac:dyDescent="0.2">
      <c r="B23" s="208" t="str">
        <f>+'1. IDENTIFICACIÓN Y DESCRIPCIÓN'!G23</f>
        <v>R13</v>
      </c>
      <c r="C23" s="208"/>
      <c r="D23" s="207" t="str">
        <f>+'1. IDENTIFICACIÓN Y DESCRIPCIÓN'!H23</f>
        <v>Incumplimiento e inaplicación de la normatividad en las diferentes instancias judiciales</v>
      </c>
      <c r="E23" s="207"/>
      <c r="F23" s="207"/>
      <c r="G23" s="207"/>
      <c r="H23" s="207"/>
      <c r="I23" s="207"/>
      <c r="J23" s="163">
        <f>+'3. CALIFICACION Y EVALUACION'!N24</f>
        <v>7</v>
      </c>
      <c r="K23" s="163"/>
      <c r="L23" s="163"/>
      <c r="M23" s="163"/>
      <c r="N23" s="163">
        <f>+'3. CALIFICACION Y EVALUACION'!R24</f>
        <v>5</v>
      </c>
      <c r="O23" s="163"/>
      <c r="P23" s="163"/>
      <c r="Q23" s="163"/>
      <c r="R23" s="163">
        <f>+'3. CALIFICACION Y EVALUACION'!V24</f>
        <v>5</v>
      </c>
      <c r="S23" s="163"/>
      <c r="T23" s="163"/>
      <c r="U23" s="163"/>
      <c r="V23" s="204">
        <f t="shared" si="0"/>
        <v>175</v>
      </c>
      <c r="W23" s="204"/>
      <c r="X23" s="204"/>
      <c r="Y23" s="204"/>
      <c r="Z23" s="201" t="str">
        <f>+'3. CALIFICACION Y EVALUACION'!AD24</f>
        <v>Riesgo Alto</v>
      </c>
      <c r="AA23" s="201"/>
      <c r="AB23" s="201"/>
      <c r="AC23" s="201"/>
      <c r="AD23" s="196">
        <f t="shared" si="1"/>
        <v>2.2165927802406588E-2</v>
      </c>
      <c r="AE23" s="196"/>
      <c r="AF23" s="196"/>
      <c r="AG23" s="196"/>
      <c r="AH23" s="194">
        <f t="shared" si="2"/>
        <v>3.8790373654211527</v>
      </c>
      <c r="AI23" s="194"/>
      <c r="AJ23" s="194"/>
      <c r="AK23" s="194"/>
    </row>
    <row r="24" spans="2:37" ht="16.5" x14ac:dyDescent="0.2">
      <c r="B24" s="208" t="str">
        <f>+'1. IDENTIFICACIÓN Y DESCRIPCIÓN'!G24</f>
        <v>R14</v>
      </c>
      <c r="C24" s="208"/>
      <c r="D24" s="207" t="str">
        <f>+'1. IDENTIFICACIÓN Y DESCRIPCIÓN'!H24</f>
        <v>Incumplimiento de la normatividad de PQRS</v>
      </c>
      <c r="E24" s="207"/>
      <c r="F24" s="207"/>
      <c r="G24" s="207"/>
      <c r="H24" s="207"/>
      <c r="I24" s="207"/>
      <c r="J24" s="163">
        <f>+'3. CALIFICACION Y EVALUACION'!N25</f>
        <v>5</v>
      </c>
      <c r="K24" s="163"/>
      <c r="L24" s="163"/>
      <c r="M24" s="163"/>
      <c r="N24" s="163">
        <f>+'3. CALIFICACION Y EVALUACION'!R25</f>
        <v>5</v>
      </c>
      <c r="O24" s="163"/>
      <c r="P24" s="163"/>
      <c r="Q24" s="163"/>
      <c r="R24" s="163">
        <f>+'3. CALIFICACION Y EVALUACION'!V25</f>
        <v>7</v>
      </c>
      <c r="S24" s="163"/>
      <c r="T24" s="163"/>
      <c r="U24" s="163"/>
      <c r="V24" s="204">
        <f t="shared" si="0"/>
        <v>175</v>
      </c>
      <c r="W24" s="204"/>
      <c r="X24" s="204"/>
      <c r="Y24" s="204"/>
      <c r="Z24" s="201" t="str">
        <f>+'3. CALIFICACION Y EVALUACION'!AD25</f>
        <v>Riesgo Alto</v>
      </c>
      <c r="AA24" s="201"/>
      <c r="AB24" s="201"/>
      <c r="AC24" s="201"/>
      <c r="AD24" s="196">
        <f t="shared" si="1"/>
        <v>2.2165927802406588E-2</v>
      </c>
      <c r="AE24" s="196"/>
      <c r="AF24" s="196"/>
      <c r="AG24" s="196"/>
      <c r="AH24" s="194">
        <f t="shared" si="2"/>
        <v>3.8790373654211527</v>
      </c>
      <c r="AI24" s="194"/>
      <c r="AJ24" s="194"/>
      <c r="AK24" s="194"/>
    </row>
    <row r="25" spans="2:37" ht="16.5" x14ac:dyDescent="0.2">
      <c r="B25" s="208" t="str">
        <f>+'1. IDENTIFICACIÓN Y DESCRIPCIÓN'!G25</f>
        <v>R15</v>
      </c>
      <c r="C25" s="208"/>
      <c r="D25" s="207" t="str">
        <f>+'1. IDENTIFICACIÓN Y DESCRIPCIÓN'!H25</f>
        <v>Incumplimiento de las metas de recaudo de la ESE</v>
      </c>
      <c r="E25" s="207"/>
      <c r="F25" s="207"/>
      <c r="G25" s="207"/>
      <c r="H25" s="207"/>
      <c r="I25" s="207"/>
      <c r="J25" s="163">
        <f>+'3. CALIFICACION Y EVALUACION'!N26</f>
        <v>7</v>
      </c>
      <c r="K25" s="163"/>
      <c r="L25" s="163"/>
      <c r="M25" s="163"/>
      <c r="N25" s="163">
        <f>+'3. CALIFICACION Y EVALUACION'!R26</f>
        <v>7</v>
      </c>
      <c r="O25" s="163"/>
      <c r="P25" s="163"/>
      <c r="Q25" s="163"/>
      <c r="R25" s="163">
        <f>+'3. CALIFICACION Y EVALUACION'!V26</f>
        <v>3</v>
      </c>
      <c r="S25" s="163"/>
      <c r="T25" s="163"/>
      <c r="U25" s="163"/>
      <c r="V25" s="204">
        <f t="shared" si="0"/>
        <v>147</v>
      </c>
      <c r="W25" s="204"/>
      <c r="X25" s="204"/>
      <c r="Y25" s="204"/>
      <c r="Z25" s="201" t="str">
        <f>+'3. CALIFICACION Y EVALUACION'!AD26</f>
        <v>Riesgo Alto</v>
      </c>
      <c r="AA25" s="201"/>
      <c r="AB25" s="201"/>
      <c r="AC25" s="201"/>
      <c r="AD25" s="196">
        <f t="shared" si="1"/>
        <v>1.8619379354021533E-2</v>
      </c>
      <c r="AE25" s="196"/>
      <c r="AF25" s="196"/>
      <c r="AG25" s="196"/>
      <c r="AH25" s="194">
        <f t="shared" si="2"/>
        <v>2.7370487650411652</v>
      </c>
      <c r="AI25" s="194"/>
      <c r="AJ25" s="194"/>
      <c r="AK25" s="194"/>
    </row>
    <row r="26" spans="2:37" ht="16.5" x14ac:dyDescent="0.2">
      <c r="B26" s="208" t="str">
        <f>+'1. IDENTIFICACIÓN Y DESCRIPCIÓN'!G26</f>
        <v>R16</v>
      </c>
      <c r="C26" s="208"/>
      <c r="D26" s="207" t="str">
        <f>+'1. IDENTIFICACIÓN Y DESCRIPCIÓN'!H26</f>
        <v>Deterioro del clima laboral</v>
      </c>
      <c r="E26" s="207"/>
      <c r="F26" s="207"/>
      <c r="G26" s="207"/>
      <c r="H26" s="207"/>
      <c r="I26" s="207"/>
      <c r="J26" s="163">
        <f>+'3. CALIFICACION Y EVALUACION'!N27</f>
        <v>7</v>
      </c>
      <c r="K26" s="163"/>
      <c r="L26" s="163"/>
      <c r="M26" s="163"/>
      <c r="N26" s="163">
        <f>+'3. CALIFICACION Y EVALUACION'!R27</f>
        <v>7</v>
      </c>
      <c r="O26" s="163"/>
      <c r="P26" s="163"/>
      <c r="Q26" s="163"/>
      <c r="R26" s="163">
        <f>+'3. CALIFICACION Y EVALUACION'!V27</f>
        <v>7</v>
      </c>
      <c r="S26" s="163"/>
      <c r="T26" s="163"/>
      <c r="U26" s="163"/>
      <c r="V26" s="204">
        <f t="shared" si="0"/>
        <v>343</v>
      </c>
      <c r="W26" s="204"/>
      <c r="X26" s="204"/>
      <c r="Y26" s="204"/>
      <c r="Z26" s="201" t="str">
        <f>+'3. CALIFICACION Y EVALUACION'!AD27</f>
        <v>Riesgo Alto</v>
      </c>
      <c r="AA26" s="201"/>
      <c r="AB26" s="201"/>
      <c r="AC26" s="201"/>
      <c r="AD26" s="196">
        <f t="shared" si="1"/>
        <v>4.344521849271691E-2</v>
      </c>
      <c r="AE26" s="196"/>
      <c r="AF26" s="196"/>
      <c r="AG26" s="196"/>
      <c r="AH26" s="194">
        <f t="shared" si="2"/>
        <v>14.901709943001901</v>
      </c>
      <c r="AI26" s="194"/>
      <c r="AJ26" s="194"/>
      <c r="AK26" s="194"/>
    </row>
    <row r="27" spans="2:37" ht="16.5" x14ac:dyDescent="0.2">
      <c r="B27" s="208" t="str">
        <f>+'1. IDENTIFICACIÓN Y DESCRIPCIÓN'!G27</f>
        <v>R17</v>
      </c>
      <c r="C27" s="208"/>
      <c r="D27" s="207" t="str">
        <f>+'1. IDENTIFICACIÓN Y DESCRIPCIÓN'!H27</f>
        <v>Fallas en la calidad en la prestación del servicio que afecten la seguridad del paciente</v>
      </c>
      <c r="E27" s="207"/>
      <c r="F27" s="207"/>
      <c r="G27" s="207"/>
      <c r="H27" s="207"/>
      <c r="I27" s="207"/>
      <c r="J27" s="163">
        <f>+'3. CALIFICACION Y EVALUACION'!N28</f>
        <v>10</v>
      </c>
      <c r="K27" s="163"/>
      <c r="L27" s="163"/>
      <c r="M27" s="163"/>
      <c r="N27" s="163">
        <f>+'3. CALIFICACION Y EVALUACION'!R28</f>
        <v>7</v>
      </c>
      <c r="O27" s="163"/>
      <c r="P27" s="163"/>
      <c r="Q27" s="163"/>
      <c r="R27" s="163">
        <f>+'3. CALIFICACION Y EVALUACION'!V28</f>
        <v>7</v>
      </c>
      <c r="S27" s="163"/>
      <c r="T27" s="163"/>
      <c r="U27" s="163"/>
      <c r="V27" s="204">
        <f>J27*N27*R27</f>
        <v>490</v>
      </c>
      <c r="W27" s="204"/>
      <c r="X27" s="204"/>
      <c r="Y27" s="204"/>
      <c r="Z27" s="201" t="str">
        <f>+'3. CALIFICACION Y EVALUACION'!AD28</f>
        <v>Riesgo Alto</v>
      </c>
      <c r="AA27" s="201"/>
      <c r="AB27" s="201"/>
      <c r="AC27" s="201"/>
      <c r="AD27" s="196">
        <f>+V27/$V$30</f>
        <v>6.2064597846738442E-2</v>
      </c>
      <c r="AE27" s="196"/>
      <c r="AF27" s="196"/>
      <c r="AG27" s="196"/>
      <c r="AH27" s="194">
        <f>+V27*AD27</f>
        <v>30.411652944901835</v>
      </c>
      <c r="AI27" s="194"/>
      <c r="AJ27" s="194"/>
      <c r="AK27" s="194"/>
    </row>
    <row r="28" spans="2:37" ht="16.5" x14ac:dyDescent="0.2">
      <c r="B28" s="208" t="str">
        <f>+'1. IDENTIFICACIÓN Y DESCRIPCIÓN'!G28</f>
        <v>R18</v>
      </c>
      <c r="C28" s="208"/>
      <c r="D28" s="207" t="str">
        <f>+'1. IDENTIFICACIÓN Y DESCRIPCIÓN'!H28</f>
        <v>Perdida de informacion derivada de la atencion en salud</v>
      </c>
      <c r="E28" s="207"/>
      <c r="F28" s="207"/>
      <c r="G28" s="207"/>
      <c r="H28" s="207"/>
      <c r="I28" s="207"/>
      <c r="J28" s="163">
        <f>+'3. CALIFICACION Y EVALUACION'!N29</f>
        <v>10</v>
      </c>
      <c r="K28" s="163"/>
      <c r="L28" s="163"/>
      <c r="M28" s="163"/>
      <c r="N28" s="163">
        <f>+'3. CALIFICACION Y EVALUACION'!R29</f>
        <v>7</v>
      </c>
      <c r="O28" s="163"/>
      <c r="P28" s="163"/>
      <c r="Q28" s="163"/>
      <c r="R28" s="163">
        <f>+'3. CALIFICACION Y EVALUACION'!V29</f>
        <v>10</v>
      </c>
      <c r="S28" s="163"/>
      <c r="T28" s="163"/>
      <c r="U28" s="163"/>
      <c r="V28" s="203">
        <f>J28*N28*R28</f>
        <v>700</v>
      </c>
      <c r="W28" s="203"/>
      <c r="X28" s="203"/>
      <c r="Y28" s="203"/>
      <c r="Z28" s="202" t="str">
        <f>+'3. CALIFICACION Y EVALUACION'!AD29</f>
        <v>Riesgo Extremo</v>
      </c>
      <c r="AA28" s="202"/>
      <c r="AB28" s="202"/>
      <c r="AC28" s="202"/>
      <c r="AD28" s="196">
        <f>+V28/$V$30</f>
        <v>8.866371120962635E-2</v>
      </c>
      <c r="AE28" s="196"/>
      <c r="AF28" s="196"/>
      <c r="AG28" s="196"/>
      <c r="AH28" s="194">
        <f>+V28*AD28</f>
        <v>62.064597846738444</v>
      </c>
      <c r="AI28" s="194"/>
      <c r="AJ28" s="194"/>
      <c r="AK28" s="194"/>
    </row>
    <row r="29" spans="2:37" ht="16.5" x14ac:dyDescent="0.2">
      <c r="B29" s="208" t="str">
        <f>+'1. IDENTIFICACIÓN Y DESCRIPCIÓN'!G29</f>
        <v>R19</v>
      </c>
      <c r="C29" s="208"/>
      <c r="D29" s="207" t="str">
        <f>+'1. IDENTIFICACIÓN Y DESCRIPCIÓN'!H29</f>
        <v>Fallas en la calidad tecnica en la prestación del servicio de laboratorio.</v>
      </c>
      <c r="E29" s="207"/>
      <c r="F29" s="207"/>
      <c r="G29" s="207"/>
      <c r="H29" s="207"/>
      <c r="I29" s="207"/>
      <c r="J29" s="163">
        <f>+'3. CALIFICACION Y EVALUACION'!N30</f>
        <v>7</v>
      </c>
      <c r="K29" s="163"/>
      <c r="L29" s="163"/>
      <c r="M29" s="163"/>
      <c r="N29" s="163">
        <f>+'3. CALIFICACION Y EVALUACION'!R30</f>
        <v>7</v>
      </c>
      <c r="O29" s="163"/>
      <c r="P29" s="163"/>
      <c r="Q29" s="163"/>
      <c r="R29" s="163">
        <f>+'3. CALIFICACION Y EVALUACION'!V30</f>
        <v>10</v>
      </c>
      <c r="S29" s="163"/>
      <c r="T29" s="163"/>
      <c r="U29" s="163"/>
      <c r="V29" s="204">
        <f>J29*N29*R29</f>
        <v>490</v>
      </c>
      <c r="W29" s="204"/>
      <c r="X29" s="204"/>
      <c r="Y29" s="204"/>
      <c r="Z29" s="201" t="str">
        <f>+'3. CALIFICACION Y EVALUACION'!AD30</f>
        <v>Riesgo Alto</v>
      </c>
      <c r="AA29" s="201"/>
      <c r="AB29" s="201"/>
      <c r="AC29" s="201"/>
      <c r="AD29" s="196">
        <f>+V29/$V$30</f>
        <v>6.2064597846738442E-2</v>
      </c>
      <c r="AE29" s="196"/>
      <c r="AF29" s="196"/>
      <c r="AG29" s="196"/>
      <c r="AH29" s="194">
        <f>+V29*AD29</f>
        <v>30.411652944901835</v>
      </c>
      <c r="AI29" s="194"/>
      <c r="AJ29" s="194"/>
      <c r="AK29" s="194"/>
    </row>
    <row r="30" spans="2:37" ht="16.5" x14ac:dyDescent="0.2">
      <c r="B30" s="46"/>
      <c r="C30" s="46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200">
        <f>SUM(V11:Y29)</f>
        <v>7895</v>
      </c>
      <c r="W30" s="200"/>
      <c r="X30" s="200"/>
      <c r="Y30" s="200"/>
      <c r="Z30" s="200"/>
      <c r="AA30" s="200"/>
      <c r="AB30" s="200"/>
      <c r="AC30" s="200"/>
      <c r="AD30" s="197">
        <f>SUM(AD11:AG29)</f>
        <v>1</v>
      </c>
      <c r="AE30" s="197"/>
      <c r="AF30" s="197"/>
      <c r="AG30" s="197"/>
      <c r="AH30" s="195">
        <f>SUM(AH11:AK29)</f>
        <v>522.34110196326787</v>
      </c>
      <c r="AI30" s="195"/>
      <c r="AJ30" s="195"/>
      <c r="AK30" s="195"/>
    </row>
    <row r="31" spans="2:37" ht="4.9000000000000004" customHeight="1" x14ac:dyDescent="0.2"/>
    <row r="32" spans="2:37" ht="13.9" customHeight="1" x14ac:dyDescent="0.2">
      <c r="F32" s="180" t="s">
        <v>74</v>
      </c>
      <c r="G32" s="180"/>
      <c r="H32" s="180"/>
      <c r="I32" s="180"/>
      <c r="J32" s="180"/>
      <c r="K32" s="180"/>
      <c r="M32" s="183" t="s">
        <v>51</v>
      </c>
      <c r="N32" s="184"/>
      <c r="O32" s="184"/>
      <c r="P32" s="185"/>
      <c r="Q32" s="189" t="s">
        <v>52</v>
      </c>
      <c r="R32" s="190"/>
      <c r="S32" s="190"/>
      <c r="T32" s="191"/>
      <c r="V32" s="182" t="s">
        <v>75</v>
      </c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1">
        <f>+AH30</f>
        <v>522.34110196326787</v>
      </c>
      <c r="AI32" s="181"/>
      <c r="AJ32" s="181"/>
      <c r="AK32" s="181"/>
    </row>
    <row r="33" spans="2:37" ht="13.9" customHeight="1" x14ac:dyDescent="0.2">
      <c r="F33" s="180" t="s">
        <v>343</v>
      </c>
      <c r="G33" s="180"/>
      <c r="H33" s="180"/>
      <c r="I33" s="180"/>
      <c r="J33" s="180"/>
      <c r="K33" s="180"/>
      <c r="M33" s="186" t="s">
        <v>72</v>
      </c>
      <c r="N33" s="187"/>
      <c r="O33" s="187"/>
      <c r="P33" s="188"/>
      <c r="Q33" s="192" t="s">
        <v>83</v>
      </c>
      <c r="R33" s="192"/>
      <c r="S33" s="192"/>
      <c r="T33" s="192"/>
    </row>
    <row r="34" spans="2:37" ht="16.5" x14ac:dyDescent="0.2">
      <c r="F34" s="180"/>
      <c r="G34" s="180"/>
      <c r="H34" s="180"/>
      <c r="I34" s="180"/>
      <c r="J34" s="180"/>
      <c r="K34" s="180"/>
      <c r="M34" s="209" t="s">
        <v>69</v>
      </c>
      <c r="N34" s="210"/>
      <c r="O34" s="210"/>
      <c r="P34" s="211"/>
      <c r="Q34" s="175" t="s">
        <v>86</v>
      </c>
      <c r="R34" s="175"/>
      <c r="S34" s="175"/>
      <c r="T34" s="175"/>
    </row>
    <row r="35" spans="2:37" ht="16.5" x14ac:dyDescent="0.2">
      <c r="M35" s="212" t="s">
        <v>70</v>
      </c>
      <c r="N35" s="213"/>
      <c r="O35" s="213"/>
      <c r="P35" s="214"/>
      <c r="Q35" s="176" t="s">
        <v>84</v>
      </c>
      <c r="R35" s="176"/>
      <c r="S35" s="176"/>
      <c r="T35" s="176"/>
    </row>
    <row r="36" spans="2:37" ht="16.5" x14ac:dyDescent="0.2">
      <c r="M36" s="215" t="s">
        <v>71</v>
      </c>
      <c r="N36" s="216"/>
      <c r="O36" s="216"/>
      <c r="P36" s="217"/>
      <c r="Q36" s="177" t="s">
        <v>85</v>
      </c>
      <c r="R36" s="178"/>
      <c r="S36" s="178"/>
      <c r="T36" s="179"/>
      <c r="U36" s="48"/>
      <c r="V36" s="49"/>
    </row>
    <row r="37" spans="2:37" ht="4.9000000000000004" customHeight="1" x14ac:dyDescent="0.2"/>
    <row r="38" spans="2:37" ht="13.9" customHeight="1" x14ac:dyDescent="0.2">
      <c r="B38" s="76" t="s">
        <v>316</v>
      </c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 t="s">
        <v>311</v>
      </c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 t="s">
        <v>313</v>
      </c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</row>
    <row r="39" spans="2:37" ht="13.9" customHeight="1" x14ac:dyDescent="0.2">
      <c r="B39" s="75" t="s">
        <v>309</v>
      </c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 t="s">
        <v>312</v>
      </c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 t="s">
        <v>308</v>
      </c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</row>
    <row r="40" spans="2:37" ht="13.9" customHeight="1" x14ac:dyDescent="0.2">
      <c r="B40" s="75" t="s">
        <v>310</v>
      </c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 t="s">
        <v>314</v>
      </c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 t="s">
        <v>315</v>
      </c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</row>
    <row r="41" spans="2:37" ht="16.5" x14ac:dyDescent="0.2"/>
  </sheetData>
  <sheetProtection selectLockedCells="1" selectUnlockedCells="1"/>
  <mergeCells count="219">
    <mergeCell ref="M34:P34"/>
    <mergeCell ref="M35:P35"/>
    <mergeCell ref="M36:P36"/>
    <mergeCell ref="B11:C11"/>
    <mergeCell ref="B12:C12"/>
    <mergeCell ref="B13:C13"/>
    <mergeCell ref="B14:C14"/>
    <mergeCell ref="B27:C27"/>
    <mergeCell ref="B28:C28"/>
    <mergeCell ref="B29:C29"/>
    <mergeCell ref="D11:I11"/>
    <mergeCell ref="D12:I12"/>
    <mergeCell ref="D13:I13"/>
    <mergeCell ref="D14:I14"/>
    <mergeCell ref="D15:I15"/>
    <mergeCell ref="D16:I16"/>
    <mergeCell ref="B21:C21"/>
    <mergeCell ref="B22:C22"/>
    <mergeCell ref="B23:C23"/>
    <mergeCell ref="B24:C24"/>
    <mergeCell ref="B25:C25"/>
    <mergeCell ref="B26:C26"/>
    <mergeCell ref="B15:C15"/>
    <mergeCell ref="B16:C16"/>
    <mergeCell ref="B17:C17"/>
    <mergeCell ref="B18:C18"/>
    <mergeCell ref="B19:C19"/>
    <mergeCell ref="B20:C20"/>
    <mergeCell ref="D29:I29"/>
    <mergeCell ref="J10:M10"/>
    <mergeCell ref="J11:M11"/>
    <mergeCell ref="J12:M12"/>
    <mergeCell ref="J13:M13"/>
    <mergeCell ref="J14:M14"/>
    <mergeCell ref="J15:M15"/>
    <mergeCell ref="J16:M16"/>
    <mergeCell ref="J17:M17"/>
    <mergeCell ref="J18:M18"/>
    <mergeCell ref="D23:I23"/>
    <mergeCell ref="D24:I24"/>
    <mergeCell ref="D25:I25"/>
    <mergeCell ref="D26:I26"/>
    <mergeCell ref="D27:I27"/>
    <mergeCell ref="D28:I28"/>
    <mergeCell ref="D17:I17"/>
    <mergeCell ref="D18:I18"/>
    <mergeCell ref="D19:I19"/>
    <mergeCell ref="D20:I20"/>
    <mergeCell ref="D21:I21"/>
    <mergeCell ref="D22:I22"/>
    <mergeCell ref="J25:M25"/>
    <mergeCell ref="J26:M26"/>
    <mergeCell ref="J27:M27"/>
    <mergeCell ref="J28:M28"/>
    <mergeCell ref="J29:M29"/>
    <mergeCell ref="N10:Q10"/>
    <mergeCell ref="N11:Q11"/>
    <mergeCell ref="N12:Q12"/>
    <mergeCell ref="N13:Q13"/>
    <mergeCell ref="N14:Q14"/>
    <mergeCell ref="J19:M19"/>
    <mergeCell ref="J20:M20"/>
    <mergeCell ref="J21:M21"/>
    <mergeCell ref="J22:M22"/>
    <mergeCell ref="J23:M23"/>
    <mergeCell ref="J24:M24"/>
    <mergeCell ref="N27:Q27"/>
    <mergeCell ref="N28:Q28"/>
    <mergeCell ref="N29:Q29"/>
    <mergeCell ref="R10:U10"/>
    <mergeCell ref="R11:U11"/>
    <mergeCell ref="R12:U12"/>
    <mergeCell ref="R13:U13"/>
    <mergeCell ref="R14:U14"/>
    <mergeCell ref="R15:U15"/>
    <mergeCell ref="R16:U16"/>
    <mergeCell ref="N21:Q21"/>
    <mergeCell ref="N22:Q22"/>
    <mergeCell ref="N23:Q23"/>
    <mergeCell ref="N24:Q24"/>
    <mergeCell ref="N25:Q25"/>
    <mergeCell ref="N26:Q26"/>
    <mergeCell ref="N15:Q15"/>
    <mergeCell ref="N16:Q16"/>
    <mergeCell ref="N17:Q17"/>
    <mergeCell ref="N18:Q18"/>
    <mergeCell ref="N19:Q19"/>
    <mergeCell ref="N20:Q20"/>
    <mergeCell ref="V29:Y29"/>
    <mergeCell ref="R29:U29"/>
    <mergeCell ref="V10:Y10"/>
    <mergeCell ref="V11:Y11"/>
    <mergeCell ref="V12:Y12"/>
    <mergeCell ref="V13:Y13"/>
    <mergeCell ref="V14:Y14"/>
    <mergeCell ref="V15:Y15"/>
    <mergeCell ref="V17:Y17"/>
    <mergeCell ref="V20:Y20"/>
    <mergeCell ref="V23:Y23"/>
    <mergeCell ref="R23:U23"/>
    <mergeCell ref="R24:U24"/>
    <mergeCell ref="R25:U25"/>
    <mergeCell ref="R26:U26"/>
    <mergeCell ref="R27:U27"/>
    <mergeCell ref="R28:U28"/>
    <mergeCell ref="R17:U17"/>
    <mergeCell ref="R18:U18"/>
    <mergeCell ref="R19:U19"/>
    <mergeCell ref="R20:U20"/>
    <mergeCell ref="R21:U21"/>
    <mergeCell ref="R22:U22"/>
    <mergeCell ref="Z12:AC12"/>
    <mergeCell ref="Z13:AC13"/>
    <mergeCell ref="Z14:AC14"/>
    <mergeCell ref="Z15:AC15"/>
    <mergeCell ref="V16:Y16"/>
    <mergeCell ref="V18:Y18"/>
    <mergeCell ref="V19:Y19"/>
    <mergeCell ref="V21:Y21"/>
    <mergeCell ref="V28:Y28"/>
    <mergeCell ref="V22:Y22"/>
    <mergeCell ref="V24:Y24"/>
    <mergeCell ref="V25:Y25"/>
    <mergeCell ref="V26:Y26"/>
    <mergeCell ref="V27:Y27"/>
    <mergeCell ref="Z22:AC22"/>
    <mergeCell ref="V30:AC30"/>
    <mergeCell ref="AD10:AG10"/>
    <mergeCell ref="AD11:AG11"/>
    <mergeCell ref="AD12:AG12"/>
    <mergeCell ref="AD13:AG13"/>
    <mergeCell ref="AD14:AG14"/>
    <mergeCell ref="AD15:AG15"/>
    <mergeCell ref="AD16:AG16"/>
    <mergeCell ref="Z27:AC27"/>
    <mergeCell ref="Z29:AC29"/>
    <mergeCell ref="Z16:AC16"/>
    <mergeCell ref="Z18:AC18"/>
    <mergeCell ref="Z19:AC19"/>
    <mergeCell ref="Z21:AC21"/>
    <mergeCell ref="Z28:AC28"/>
    <mergeCell ref="Z17:AC17"/>
    <mergeCell ref="Z20:AC20"/>
    <mergeCell ref="Z23:AC23"/>
    <mergeCell ref="Z24:AC24"/>
    <mergeCell ref="Z25:AC25"/>
    <mergeCell ref="Z26:AC26"/>
    <mergeCell ref="Z10:AC10"/>
    <mergeCell ref="Z11:AC11"/>
    <mergeCell ref="AH16:AK16"/>
    <mergeCell ref="AD23:AG23"/>
    <mergeCell ref="AD24:AG24"/>
    <mergeCell ref="AD25:AG25"/>
    <mergeCell ref="AD26:AG26"/>
    <mergeCell ref="AD27:AG27"/>
    <mergeCell ref="AD28:AG28"/>
    <mergeCell ref="AD17:AG17"/>
    <mergeCell ref="AD18:AG18"/>
    <mergeCell ref="AD19:AG19"/>
    <mergeCell ref="AD20:AG20"/>
    <mergeCell ref="AD21:AG21"/>
    <mergeCell ref="AD22:AG22"/>
    <mergeCell ref="B6:AK6"/>
    <mergeCell ref="AH2:AK2"/>
    <mergeCell ref="AH4:AK4"/>
    <mergeCell ref="AH3:AK3"/>
    <mergeCell ref="AH5:AK5"/>
    <mergeCell ref="B2:F5"/>
    <mergeCell ref="G2:AG3"/>
    <mergeCell ref="G4:AG5"/>
    <mergeCell ref="AH29:AK29"/>
    <mergeCell ref="B7:F7"/>
    <mergeCell ref="B8:F8"/>
    <mergeCell ref="G7:AK7"/>
    <mergeCell ref="G8:AK8"/>
    <mergeCell ref="B10:C10"/>
    <mergeCell ref="AH23:AK23"/>
    <mergeCell ref="AH24:AK24"/>
    <mergeCell ref="AH25:AK25"/>
    <mergeCell ref="AH26:AK26"/>
    <mergeCell ref="AH27:AK27"/>
    <mergeCell ref="AH28:AK28"/>
    <mergeCell ref="AH17:AK17"/>
    <mergeCell ref="AH18:AK18"/>
    <mergeCell ref="AH19:AK19"/>
    <mergeCell ref="AH20:AK20"/>
    <mergeCell ref="Q34:T34"/>
    <mergeCell ref="Q35:T35"/>
    <mergeCell ref="Q36:T36"/>
    <mergeCell ref="F33:K34"/>
    <mergeCell ref="D10:I10"/>
    <mergeCell ref="AH32:AK32"/>
    <mergeCell ref="V32:AC32"/>
    <mergeCell ref="AD32:AG32"/>
    <mergeCell ref="M32:P32"/>
    <mergeCell ref="M33:P33"/>
    <mergeCell ref="Q32:T32"/>
    <mergeCell ref="Q33:T33"/>
    <mergeCell ref="F32:K32"/>
    <mergeCell ref="AH30:AK30"/>
    <mergeCell ref="AH21:AK21"/>
    <mergeCell ref="AH22:AK22"/>
    <mergeCell ref="AD29:AG29"/>
    <mergeCell ref="AD30:AG30"/>
    <mergeCell ref="AH10:AK10"/>
    <mergeCell ref="AH11:AK11"/>
    <mergeCell ref="AH12:AK12"/>
    <mergeCell ref="AH13:AK13"/>
    <mergeCell ref="AH14:AK14"/>
    <mergeCell ref="AH15:AK15"/>
    <mergeCell ref="B39:M39"/>
    <mergeCell ref="B40:M40"/>
    <mergeCell ref="N39:Y39"/>
    <mergeCell ref="N40:Y40"/>
    <mergeCell ref="Z39:AK39"/>
    <mergeCell ref="Z40:AK40"/>
    <mergeCell ref="B38:M38"/>
    <mergeCell ref="N38:Y38"/>
    <mergeCell ref="Z38:AK38"/>
  </mergeCells>
  <phoneticPr fontId="0" type="noConversion"/>
  <conditionalFormatting sqref="AH32 V11:V21 V23:V29">
    <cfRule type="cellIs" dxfId="22" priority="9" stopIfTrue="1" operator="between">
      <formula>516</formula>
      <formula>1000</formula>
    </cfRule>
    <cfRule type="cellIs" dxfId="21" priority="10" stopIfTrue="1" operator="between">
      <formula>125</formula>
      <formula>515</formula>
    </cfRule>
    <cfRule type="cellIs" dxfId="20" priority="11" stopIfTrue="1" operator="between">
      <formula>51</formula>
      <formula>125</formula>
    </cfRule>
  </conditionalFormatting>
  <conditionalFormatting sqref="Z11:Z21 Z23:Z29">
    <cfRule type="cellIs" dxfId="19" priority="1493" stopIfTrue="1" operator="equal">
      <formula>$M$36</formula>
    </cfRule>
    <cfRule type="cellIs" dxfId="18" priority="1494" stopIfTrue="1" operator="equal">
      <formula>$M$35</formula>
    </cfRule>
    <cfRule type="cellIs" dxfId="17" priority="1495" stopIfTrue="1" operator="equal">
      <formula>$M$34</formula>
    </cfRule>
  </conditionalFormatting>
  <printOptions horizontalCentered="1"/>
  <pageMargins left="0.78740157480314965" right="0.78740157480314965" top="0.79" bottom="0.83" header="0" footer="0"/>
  <pageSetup scale="8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5206" r:id="rId4">
          <objectPr defaultSize="0" autoPict="0" r:id="rId5">
            <anchor moveWithCells="1" sizeWithCells="1">
              <from>
                <xdr:col>10</xdr:col>
                <xdr:colOff>0</xdr:colOff>
                <xdr:row>9</xdr:row>
                <xdr:rowOff>0</xdr:rowOff>
              </from>
              <to>
                <xdr:col>10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Visio.Drawing.11" shapeId="5206" r:id="rId4"/>
      </mc:Fallback>
    </mc:AlternateContent>
    <mc:AlternateContent xmlns:mc="http://schemas.openxmlformats.org/markup-compatibility/2006">
      <mc:Choice Requires="x14">
        <oleObject progId="Visio.Drawing.11" shapeId="5558" r:id="rId6">
          <objectPr defaultSize="0" autoPict="0" r:id="rId5">
            <anchor moveWithCells="1" sizeWithCells="1">
              <from>
                <xdr:col>10</xdr:col>
                <xdr:colOff>0</xdr:colOff>
                <xdr:row>8</xdr:row>
                <xdr:rowOff>0</xdr:rowOff>
              </from>
              <to>
                <xdr:col>10</xdr:col>
                <xdr:colOff>0</xdr:colOff>
                <xdr:row>8</xdr:row>
                <xdr:rowOff>0</xdr:rowOff>
              </to>
            </anchor>
          </objectPr>
        </oleObject>
      </mc:Choice>
      <mc:Fallback>
        <oleObject progId="Visio.Drawing.11" shapeId="5558" r:id="rId6"/>
      </mc:Fallback>
    </mc:AlternateContent>
    <mc:AlternateContent xmlns:mc="http://schemas.openxmlformats.org/markup-compatibility/2006">
      <mc:Choice Requires="x14">
        <oleObject progId="Visio.Drawing.11" shapeId="5559" r:id="rId7">
          <objectPr defaultSize="0" autoPict="0" r:id="rId5">
            <anchor moveWithCells="1" sizeWithCells="1">
              <from>
                <xdr:col>10</xdr:col>
                <xdr:colOff>0</xdr:colOff>
                <xdr:row>7</xdr:row>
                <xdr:rowOff>0</xdr:rowOff>
              </from>
              <to>
                <xdr:col>10</xdr:col>
                <xdr:colOff>0</xdr:colOff>
                <xdr:row>7</xdr:row>
                <xdr:rowOff>0</xdr:rowOff>
              </to>
            </anchor>
          </objectPr>
        </oleObject>
      </mc:Choice>
      <mc:Fallback>
        <oleObject progId="Visio.Drawing.11" shapeId="5559" r:id="rId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FF6600"/>
  </sheetPr>
  <dimension ref="A1:AS35"/>
  <sheetViews>
    <sheetView showGridLines="0" zoomScale="80" zoomScaleNormal="80" zoomScaleSheetLayoutView="75" workbookViewId="0"/>
  </sheetViews>
  <sheetFormatPr baseColWidth="10" defaultColWidth="11.42578125" defaultRowHeight="16.5" x14ac:dyDescent="0.2"/>
  <cols>
    <col min="1" max="9" width="4.7109375" style="50" customWidth="1"/>
    <col min="10" max="10" width="4.7109375" style="50" customWidth="1" collapsed="1"/>
    <col min="11" max="16" width="4.7109375" style="50" customWidth="1"/>
    <col min="17" max="19" width="5" style="50" customWidth="1"/>
    <col min="20" max="256" width="4.7109375" style="50" customWidth="1"/>
    <col min="257" max="16384" width="11.42578125" style="50"/>
  </cols>
  <sheetData>
    <row r="1" spans="1:45" x14ac:dyDescent="0.2">
      <c r="A1" s="44" t="s">
        <v>317</v>
      </c>
    </row>
    <row r="2" spans="1:45" x14ac:dyDescent="0.2">
      <c r="B2" s="117"/>
      <c r="C2" s="117"/>
      <c r="D2" s="117"/>
      <c r="E2" s="117"/>
      <c r="F2" s="117"/>
      <c r="G2" s="117" t="s">
        <v>306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 t="s">
        <v>290</v>
      </c>
      <c r="AQ2" s="117"/>
      <c r="AR2" s="117"/>
      <c r="AS2" s="117"/>
    </row>
    <row r="3" spans="1:45" x14ac:dyDescent="0.2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8" t="s">
        <v>344</v>
      </c>
      <c r="AQ3" s="118"/>
      <c r="AR3" s="118"/>
      <c r="AS3" s="118"/>
    </row>
    <row r="4" spans="1:45" x14ac:dyDescent="0.2">
      <c r="B4" s="117"/>
      <c r="C4" s="117"/>
      <c r="D4" s="117"/>
      <c r="E4" s="117"/>
      <c r="F4" s="117"/>
      <c r="G4" s="117" t="s">
        <v>294</v>
      </c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 t="s">
        <v>293</v>
      </c>
      <c r="AQ4" s="117"/>
      <c r="AR4" s="117"/>
      <c r="AS4" s="117"/>
    </row>
    <row r="5" spans="1:45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8" t="s">
        <v>296</v>
      </c>
      <c r="AQ5" s="118"/>
      <c r="AR5" s="118"/>
      <c r="AS5" s="118"/>
    </row>
    <row r="6" spans="1:45" x14ac:dyDescent="0.2">
      <c r="B6" s="90" t="s">
        <v>98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</row>
    <row r="7" spans="1:45" ht="13.9" customHeight="1" x14ac:dyDescent="0.2">
      <c r="B7" s="90" t="str">
        <f>'1. IDENTIFICACIÓN Y DESCRIPCIÓN'!B7</f>
        <v>NOMBRE DEL PROCESO:</v>
      </c>
      <c r="C7" s="90"/>
      <c r="D7" s="90"/>
      <c r="E7" s="90"/>
      <c r="F7" s="90"/>
      <c r="G7" s="118" t="str">
        <f>'1. IDENTIFICACIÓN Y DESCRIPCIÓN'!G7</f>
        <v>Todos los procesos</v>
      </c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</row>
    <row r="8" spans="1:45" x14ac:dyDescent="0.2">
      <c r="B8" s="90" t="str">
        <f>'1. IDENTIFICACIÓN Y DESCRIPCIÓN'!B8</f>
        <v>OBJETIVO:</v>
      </c>
      <c r="C8" s="90"/>
      <c r="D8" s="90"/>
      <c r="E8" s="90"/>
      <c r="F8" s="90"/>
      <c r="G8" s="118" t="str">
        <f>'1. IDENTIFICACIÓN Y DESCRIPCIÓN'!G8</f>
        <v xml:space="preserve">Realizar evaluaciones independientes a la gestion con el fin de generar alertas y recomendaciones que contribuyan al cumplimiento de los objetivos institucionales </v>
      </c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</row>
    <row r="9" spans="1:45" ht="4.9000000000000004" customHeight="1" x14ac:dyDescent="0.2"/>
    <row r="10" spans="1:45" ht="13.9" customHeight="1" x14ac:dyDescent="0.2">
      <c r="B10" s="117" t="s">
        <v>301</v>
      </c>
      <c r="C10" s="117"/>
      <c r="D10" s="117" t="s">
        <v>14</v>
      </c>
      <c r="E10" s="117"/>
      <c r="F10" s="117"/>
      <c r="G10" s="117"/>
      <c r="H10" s="117"/>
      <c r="I10" s="117"/>
      <c r="J10" s="117" t="s">
        <v>17</v>
      </c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</row>
    <row r="11" spans="1:45" x14ac:dyDescent="0.2">
      <c r="B11" s="117"/>
      <c r="C11" s="117"/>
      <c r="D11" s="117"/>
      <c r="E11" s="117"/>
      <c r="F11" s="117"/>
      <c r="G11" s="117"/>
      <c r="H11" s="117"/>
      <c r="I11" s="117"/>
      <c r="J11" s="223" t="s">
        <v>11</v>
      </c>
      <c r="K11" s="223"/>
      <c r="L11" s="223"/>
      <c r="M11" s="223"/>
      <c r="N11" s="223"/>
      <c r="O11" s="223"/>
      <c r="P11" s="223"/>
      <c r="Q11" s="117" t="s">
        <v>44</v>
      </c>
      <c r="R11" s="117"/>
      <c r="S11" s="117"/>
      <c r="T11" s="115" t="s">
        <v>45</v>
      </c>
      <c r="U11" s="115"/>
      <c r="V11" s="115"/>
      <c r="W11" s="115"/>
      <c r="X11" s="115"/>
      <c r="Y11" s="115"/>
      <c r="Z11" s="115"/>
      <c r="AA11" s="115"/>
      <c r="AB11" s="90" t="s">
        <v>48</v>
      </c>
      <c r="AC11" s="90"/>
      <c r="AD11" s="90"/>
      <c r="AE11" s="90"/>
      <c r="AF11" s="90"/>
      <c r="AG11" s="90"/>
      <c r="AH11" s="90"/>
      <c r="AI11" s="90"/>
      <c r="AJ11" s="113" t="s">
        <v>58</v>
      </c>
      <c r="AK11" s="113"/>
      <c r="AL11" s="113"/>
      <c r="AM11" s="219" t="s">
        <v>46</v>
      </c>
      <c r="AN11" s="219"/>
      <c r="AO11" s="219"/>
      <c r="AP11" s="219" t="s">
        <v>108</v>
      </c>
      <c r="AQ11" s="219"/>
      <c r="AR11" s="219"/>
      <c r="AS11" s="219"/>
    </row>
    <row r="12" spans="1:45" x14ac:dyDescent="0.2">
      <c r="B12" s="117"/>
      <c r="C12" s="117"/>
      <c r="D12" s="117"/>
      <c r="E12" s="117"/>
      <c r="F12" s="117"/>
      <c r="G12" s="117"/>
      <c r="H12" s="117"/>
      <c r="I12" s="117"/>
      <c r="J12" s="223"/>
      <c r="K12" s="223"/>
      <c r="L12" s="223"/>
      <c r="M12" s="223"/>
      <c r="N12" s="223"/>
      <c r="O12" s="223"/>
      <c r="P12" s="223"/>
      <c r="Q12" s="52" t="s">
        <v>18</v>
      </c>
      <c r="R12" s="52" t="s">
        <v>21</v>
      </c>
      <c r="S12" s="52" t="s">
        <v>19</v>
      </c>
      <c r="T12" s="222" t="s">
        <v>10</v>
      </c>
      <c r="U12" s="222"/>
      <c r="V12" s="115" t="s">
        <v>76</v>
      </c>
      <c r="W12" s="115"/>
      <c r="X12" s="115" t="s">
        <v>77</v>
      </c>
      <c r="Y12" s="115"/>
      <c r="Z12" s="115" t="s">
        <v>20</v>
      </c>
      <c r="AA12" s="115"/>
      <c r="AB12" s="224" t="s">
        <v>10</v>
      </c>
      <c r="AC12" s="224"/>
      <c r="AD12" s="90" t="s">
        <v>76</v>
      </c>
      <c r="AE12" s="90"/>
      <c r="AF12" s="90" t="s">
        <v>77</v>
      </c>
      <c r="AG12" s="90"/>
      <c r="AH12" s="90" t="s">
        <v>20</v>
      </c>
      <c r="AI12" s="90"/>
      <c r="AJ12" s="113"/>
      <c r="AK12" s="113"/>
      <c r="AL12" s="113"/>
      <c r="AM12" s="219"/>
      <c r="AN12" s="219"/>
      <c r="AO12" s="219"/>
      <c r="AP12" s="219"/>
      <c r="AQ12" s="219"/>
      <c r="AR12" s="219"/>
      <c r="AS12" s="219"/>
    </row>
    <row r="13" spans="1:45" x14ac:dyDescent="0.2">
      <c r="B13" s="170" t="str">
        <f>'1. IDENTIFICACIÓN Y DESCRIPCIÓN'!G11</f>
        <v>R1</v>
      </c>
      <c r="C13" s="170"/>
      <c r="D13" s="111" t="str">
        <f>'1. IDENTIFICACIÓN Y DESCRIPCIÓN'!H11</f>
        <v xml:space="preserve">Expedición de orden de liquidación por parte de Supersalud a los clientes críticos (EPS) del hospital </v>
      </c>
      <c r="E13" s="111"/>
      <c r="F13" s="111"/>
      <c r="G13" s="111"/>
      <c r="H13" s="111"/>
      <c r="I13" s="111"/>
      <c r="J13" s="111" t="s">
        <v>169</v>
      </c>
      <c r="K13" s="111"/>
      <c r="L13" s="111"/>
      <c r="M13" s="111"/>
      <c r="N13" s="111"/>
      <c r="O13" s="111"/>
      <c r="P13" s="111"/>
      <c r="Q13" s="54" t="s">
        <v>124</v>
      </c>
      <c r="R13" s="54" t="s">
        <v>124</v>
      </c>
      <c r="S13" s="54"/>
      <c r="T13" s="221" t="s">
        <v>125</v>
      </c>
      <c r="U13" s="221"/>
      <c r="V13" s="221" t="s">
        <v>126</v>
      </c>
      <c r="W13" s="221"/>
      <c r="X13" s="221" t="s">
        <v>125</v>
      </c>
      <c r="Y13" s="221"/>
      <c r="Z13" s="221" t="s">
        <v>126</v>
      </c>
      <c r="AA13" s="221"/>
      <c r="AB13" s="221">
        <f t="shared" ref="AB13:AB28" si="0">IF(T13="SI",10,(IF(T13="PARCIAL",5,0)))</f>
        <v>10</v>
      </c>
      <c r="AC13" s="221"/>
      <c r="AD13" s="221">
        <f t="shared" ref="AD13:AD28" si="1">IF(V13="SI",25,0)</f>
        <v>0</v>
      </c>
      <c r="AE13" s="221"/>
      <c r="AF13" s="221">
        <f t="shared" ref="AF13:AF28" si="2">IF(X13="SI",30,0)</f>
        <v>30</v>
      </c>
      <c r="AG13" s="221"/>
      <c r="AH13" s="221">
        <f t="shared" ref="AH13:AH28" si="3">IF(Z13="SI",35,0)</f>
        <v>0</v>
      </c>
      <c r="AI13" s="221"/>
      <c r="AJ13" s="221">
        <f t="shared" ref="AJ13:AJ31" si="4">SUM(AB13:AI13)</f>
        <v>40</v>
      </c>
      <c r="AK13" s="221"/>
      <c r="AL13" s="221"/>
      <c r="AM13" s="218">
        <f>(AVERAGE(AJ13))/100</f>
        <v>0.4</v>
      </c>
      <c r="AN13" s="218"/>
      <c r="AO13" s="218"/>
      <c r="AP13" s="220">
        <f>AVERAGE(AM13:AM31)</f>
        <v>0.71578947368421064</v>
      </c>
      <c r="AQ13" s="220"/>
      <c r="AR13" s="220"/>
      <c r="AS13" s="220"/>
    </row>
    <row r="14" spans="1:45" x14ac:dyDescent="0.2">
      <c r="B14" s="170" t="str">
        <f>'1. IDENTIFICACIÓN Y DESCRIPCIÓN'!G12</f>
        <v>R2</v>
      </c>
      <c r="C14" s="170"/>
      <c r="D14" s="111" t="str">
        <f>'1. IDENTIFICACIÓN Y DESCRIPCIÓN'!H12</f>
        <v xml:space="preserve">Iliquidez de clientes críticos (EPS) con contratos de prestación de servicios de salud con el hospital </v>
      </c>
      <c r="E14" s="111"/>
      <c r="F14" s="111"/>
      <c r="G14" s="111"/>
      <c r="H14" s="111"/>
      <c r="I14" s="111"/>
      <c r="J14" s="111" t="s">
        <v>170</v>
      </c>
      <c r="K14" s="111"/>
      <c r="L14" s="111"/>
      <c r="M14" s="111"/>
      <c r="N14" s="111"/>
      <c r="O14" s="111"/>
      <c r="P14" s="111"/>
      <c r="Q14" s="54" t="s">
        <v>124</v>
      </c>
      <c r="R14" s="54" t="s">
        <v>124</v>
      </c>
      <c r="S14" s="54"/>
      <c r="T14" s="221" t="s">
        <v>125</v>
      </c>
      <c r="U14" s="221"/>
      <c r="V14" s="221" t="s">
        <v>125</v>
      </c>
      <c r="W14" s="221"/>
      <c r="X14" s="221" t="s">
        <v>125</v>
      </c>
      <c r="Y14" s="221"/>
      <c r="Z14" s="221" t="s">
        <v>125</v>
      </c>
      <c r="AA14" s="221"/>
      <c r="AB14" s="221">
        <f t="shared" si="0"/>
        <v>10</v>
      </c>
      <c r="AC14" s="221"/>
      <c r="AD14" s="221">
        <f t="shared" si="1"/>
        <v>25</v>
      </c>
      <c r="AE14" s="221"/>
      <c r="AF14" s="221">
        <f t="shared" si="2"/>
        <v>30</v>
      </c>
      <c r="AG14" s="221"/>
      <c r="AH14" s="221">
        <f t="shared" si="3"/>
        <v>35</v>
      </c>
      <c r="AI14" s="221"/>
      <c r="AJ14" s="221">
        <f t="shared" si="4"/>
        <v>100</v>
      </c>
      <c r="AK14" s="221"/>
      <c r="AL14" s="221"/>
      <c r="AM14" s="218">
        <f t="shared" ref="AM14:AM28" si="5">(AVERAGE(AJ14))/100</f>
        <v>1</v>
      </c>
      <c r="AN14" s="218"/>
      <c r="AO14" s="218"/>
      <c r="AP14" s="220"/>
      <c r="AQ14" s="220"/>
      <c r="AR14" s="220"/>
      <c r="AS14" s="220"/>
    </row>
    <row r="15" spans="1:45" x14ac:dyDescent="0.2">
      <c r="B15" s="170" t="str">
        <f>'1. IDENTIFICACIÓN Y DESCRIPCIÓN'!G13</f>
        <v>R3</v>
      </c>
      <c r="C15" s="170"/>
      <c r="D15" s="111" t="str">
        <f>'1. IDENTIFICACIÓN Y DESCRIPCIÓN'!H13</f>
        <v>Daños en los equipos y enseres a causa de anormalidad de funcionamiento de redes eléctricas</v>
      </c>
      <c r="E15" s="111"/>
      <c r="F15" s="111"/>
      <c r="G15" s="111"/>
      <c r="H15" s="111"/>
      <c r="I15" s="111"/>
      <c r="J15" s="111" t="s">
        <v>173</v>
      </c>
      <c r="K15" s="111"/>
      <c r="L15" s="111"/>
      <c r="M15" s="111"/>
      <c r="N15" s="111"/>
      <c r="O15" s="111"/>
      <c r="P15" s="111"/>
      <c r="Q15" s="54" t="s">
        <v>124</v>
      </c>
      <c r="R15" s="54" t="s">
        <v>124</v>
      </c>
      <c r="S15" s="54" t="s">
        <v>124</v>
      </c>
      <c r="T15" s="221" t="s">
        <v>125</v>
      </c>
      <c r="U15" s="221"/>
      <c r="V15" s="221" t="s">
        <v>125</v>
      </c>
      <c r="W15" s="221"/>
      <c r="X15" s="221" t="s">
        <v>125</v>
      </c>
      <c r="Y15" s="221"/>
      <c r="Z15" s="221" t="s">
        <v>125</v>
      </c>
      <c r="AA15" s="221"/>
      <c r="AB15" s="221">
        <f t="shared" si="0"/>
        <v>10</v>
      </c>
      <c r="AC15" s="221"/>
      <c r="AD15" s="221">
        <f t="shared" si="1"/>
        <v>25</v>
      </c>
      <c r="AE15" s="221"/>
      <c r="AF15" s="221">
        <f t="shared" si="2"/>
        <v>30</v>
      </c>
      <c r="AG15" s="221"/>
      <c r="AH15" s="221">
        <f t="shared" si="3"/>
        <v>35</v>
      </c>
      <c r="AI15" s="221"/>
      <c r="AJ15" s="221">
        <f t="shared" si="4"/>
        <v>100</v>
      </c>
      <c r="AK15" s="221"/>
      <c r="AL15" s="221"/>
      <c r="AM15" s="218">
        <f t="shared" si="5"/>
        <v>1</v>
      </c>
      <c r="AN15" s="218"/>
      <c r="AO15" s="218"/>
      <c r="AP15" s="220"/>
      <c r="AQ15" s="220"/>
      <c r="AR15" s="220"/>
      <c r="AS15" s="220"/>
    </row>
    <row r="16" spans="1:45" x14ac:dyDescent="0.2">
      <c r="B16" s="170" t="str">
        <f>'1. IDENTIFICACIÓN Y DESCRIPCIÓN'!G14</f>
        <v>R4</v>
      </c>
      <c r="C16" s="170"/>
      <c r="D16" s="111" t="str">
        <f>'1. IDENTIFICACIÓN Y DESCRIPCIÓN'!H14</f>
        <v>Deterioro de la planta física de la institución</v>
      </c>
      <c r="E16" s="111"/>
      <c r="F16" s="111"/>
      <c r="G16" s="111"/>
      <c r="H16" s="111"/>
      <c r="I16" s="111"/>
      <c r="J16" s="111" t="s">
        <v>219</v>
      </c>
      <c r="K16" s="111"/>
      <c r="L16" s="111"/>
      <c r="M16" s="111"/>
      <c r="N16" s="111"/>
      <c r="O16" s="111"/>
      <c r="P16" s="111"/>
      <c r="Q16" s="54" t="s">
        <v>124</v>
      </c>
      <c r="R16" s="54" t="s">
        <v>124</v>
      </c>
      <c r="S16" s="54" t="s">
        <v>124</v>
      </c>
      <c r="T16" s="221" t="s">
        <v>125</v>
      </c>
      <c r="U16" s="221"/>
      <c r="V16" s="221" t="s">
        <v>125</v>
      </c>
      <c r="W16" s="221"/>
      <c r="X16" s="221" t="s">
        <v>125</v>
      </c>
      <c r="Y16" s="221"/>
      <c r="Z16" s="221" t="s">
        <v>125</v>
      </c>
      <c r="AA16" s="221"/>
      <c r="AB16" s="221">
        <f t="shared" si="0"/>
        <v>10</v>
      </c>
      <c r="AC16" s="221"/>
      <c r="AD16" s="221">
        <f t="shared" si="1"/>
        <v>25</v>
      </c>
      <c r="AE16" s="221"/>
      <c r="AF16" s="221">
        <f t="shared" si="2"/>
        <v>30</v>
      </c>
      <c r="AG16" s="221"/>
      <c r="AH16" s="221">
        <f t="shared" si="3"/>
        <v>35</v>
      </c>
      <c r="AI16" s="221"/>
      <c r="AJ16" s="221">
        <f t="shared" si="4"/>
        <v>100</v>
      </c>
      <c r="AK16" s="221"/>
      <c r="AL16" s="221"/>
      <c r="AM16" s="218">
        <f t="shared" si="5"/>
        <v>1</v>
      </c>
      <c r="AN16" s="218"/>
      <c r="AO16" s="218"/>
      <c r="AP16" s="220"/>
      <c r="AQ16" s="220"/>
      <c r="AR16" s="220"/>
      <c r="AS16" s="220"/>
    </row>
    <row r="17" spans="2:45" x14ac:dyDescent="0.2">
      <c r="B17" s="170" t="str">
        <f>'1. IDENTIFICACIÓN Y DESCRIPCIÓN'!G15</f>
        <v>R5</v>
      </c>
      <c r="C17" s="170"/>
      <c r="D17" s="111" t="str">
        <f>'1. IDENTIFICACIÓN Y DESCRIPCIÓN'!H15</f>
        <v>Falsificación documentos para el proceso de contratación y/o soporte de pago de aportes sociales</v>
      </c>
      <c r="E17" s="111"/>
      <c r="F17" s="111"/>
      <c r="G17" s="111"/>
      <c r="H17" s="111"/>
      <c r="I17" s="111"/>
      <c r="J17" s="111" t="s">
        <v>220</v>
      </c>
      <c r="K17" s="111"/>
      <c r="L17" s="111"/>
      <c r="M17" s="111"/>
      <c r="N17" s="111"/>
      <c r="O17" s="111"/>
      <c r="P17" s="111"/>
      <c r="Q17" s="54"/>
      <c r="R17" s="54" t="s">
        <v>124</v>
      </c>
      <c r="S17" s="54" t="s">
        <v>124</v>
      </c>
      <c r="T17" s="221" t="s">
        <v>125</v>
      </c>
      <c r="U17" s="221"/>
      <c r="V17" s="221" t="s">
        <v>125</v>
      </c>
      <c r="W17" s="221"/>
      <c r="X17" s="221" t="s">
        <v>125</v>
      </c>
      <c r="Y17" s="221"/>
      <c r="Z17" s="221" t="s">
        <v>125</v>
      </c>
      <c r="AA17" s="221"/>
      <c r="AB17" s="221">
        <f t="shared" si="0"/>
        <v>10</v>
      </c>
      <c r="AC17" s="221"/>
      <c r="AD17" s="221">
        <f t="shared" si="1"/>
        <v>25</v>
      </c>
      <c r="AE17" s="221"/>
      <c r="AF17" s="221">
        <f t="shared" si="2"/>
        <v>30</v>
      </c>
      <c r="AG17" s="221"/>
      <c r="AH17" s="221">
        <f t="shared" si="3"/>
        <v>35</v>
      </c>
      <c r="AI17" s="221"/>
      <c r="AJ17" s="221">
        <f t="shared" si="4"/>
        <v>100</v>
      </c>
      <c r="AK17" s="221"/>
      <c r="AL17" s="221"/>
      <c r="AM17" s="218">
        <f t="shared" si="5"/>
        <v>1</v>
      </c>
      <c r="AN17" s="218"/>
      <c r="AO17" s="218"/>
      <c r="AP17" s="220"/>
      <c r="AQ17" s="220"/>
      <c r="AR17" s="220"/>
      <c r="AS17" s="220"/>
    </row>
    <row r="18" spans="2:45" x14ac:dyDescent="0.2">
      <c r="B18" s="170" t="str">
        <f>'1. IDENTIFICACIÓN Y DESCRIPCIÓN'!G16</f>
        <v>R6</v>
      </c>
      <c r="C18" s="170"/>
      <c r="D18" s="111" t="str">
        <f>'1. IDENTIFICACIÓN Y DESCRIPCIÓN'!H16</f>
        <v>Incumlimiento en el proceso de planeación de la contratación establecida en el Plan Anual de Adquisiciones</v>
      </c>
      <c r="E18" s="111"/>
      <c r="F18" s="111"/>
      <c r="G18" s="111"/>
      <c r="H18" s="111"/>
      <c r="I18" s="111"/>
      <c r="J18" s="111" t="s">
        <v>221</v>
      </c>
      <c r="K18" s="111"/>
      <c r="L18" s="111"/>
      <c r="M18" s="111"/>
      <c r="N18" s="111"/>
      <c r="O18" s="111"/>
      <c r="P18" s="111"/>
      <c r="Q18" s="54"/>
      <c r="R18" s="54" t="s">
        <v>124</v>
      </c>
      <c r="S18" s="54" t="s">
        <v>124</v>
      </c>
      <c r="T18" s="221" t="s">
        <v>125</v>
      </c>
      <c r="U18" s="221"/>
      <c r="V18" s="221" t="s">
        <v>125</v>
      </c>
      <c r="W18" s="221"/>
      <c r="X18" s="221" t="s">
        <v>125</v>
      </c>
      <c r="Y18" s="221"/>
      <c r="Z18" s="221" t="s">
        <v>125</v>
      </c>
      <c r="AA18" s="221"/>
      <c r="AB18" s="221">
        <f>IF(T18="SI",10,(IF(T18="PARCIAL",5,0)))</f>
        <v>10</v>
      </c>
      <c r="AC18" s="221"/>
      <c r="AD18" s="221">
        <f>IF(V18="SI",25,0)</f>
        <v>25</v>
      </c>
      <c r="AE18" s="221"/>
      <c r="AF18" s="221">
        <f>IF(X18="SI",30,0)</f>
        <v>30</v>
      </c>
      <c r="AG18" s="221"/>
      <c r="AH18" s="221">
        <f>IF(Z18="SI",35,0)</f>
        <v>35</v>
      </c>
      <c r="AI18" s="221"/>
      <c r="AJ18" s="221">
        <f t="shared" si="4"/>
        <v>100</v>
      </c>
      <c r="AK18" s="221"/>
      <c r="AL18" s="221"/>
      <c r="AM18" s="218">
        <f>(AVERAGE(AJ18))/100</f>
        <v>1</v>
      </c>
      <c r="AN18" s="218"/>
      <c r="AO18" s="218"/>
      <c r="AP18" s="220"/>
      <c r="AQ18" s="220"/>
      <c r="AR18" s="220"/>
      <c r="AS18" s="220"/>
    </row>
    <row r="19" spans="2:45" x14ac:dyDescent="0.2">
      <c r="B19" s="170" t="str">
        <f>'1. IDENTIFICACIÓN Y DESCRIPCIÓN'!G17</f>
        <v>R7</v>
      </c>
      <c r="C19" s="170"/>
      <c r="D19" s="111" t="str">
        <f>'1. IDENTIFICACIÓN Y DESCRIPCIÓN'!H17</f>
        <v>Incumplimiento a las actividades establecidas en contrato de prestación de servicios</v>
      </c>
      <c r="E19" s="111"/>
      <c r="F19" s="111"/>
      <c r="G19" s="111"/>
      <c r="H19" s="111"/>
      <c r="I19" s="111"/>
      <c r="J19" s="111" t="s">
        <v>222</v>
      </c>
      <c r="K19" s="111"/>
      <c r="L19" s="111"/>
      <c r="M19" s="111"/>
      <c r="N19" s="111"/>
      <c r="O19" s="111"/>
      <c r="P19" s="111"/>
      <c r="Q19" s="54"/>
      <c r="R19" s="54" t="s">
        <v>124</v>
      </c>
      <c r="S19" s="54" t="s">
        <v>124</v>
      </c>
      <c r="T19" s="221" t="s">
        <v>125</v>
      </c>
      <c r="U19" s="221"/>
      <c r="V19" s="221" t="s">
        <v>125</v>
      </c>
      <c r="W19" s="221"/>
      <c r="X19" s="221" t="s">
        <v>125</v>
      </c>
      <c r="Y19" s="221"/>
      <c r="Z19" s="221" t="s">
        <v>126</v>
      </c>
      <c r="AA19" s="221"/>
      <c r="AB19" s="221">
        <f t="shared" si="0"/>
        <v>10</v>
      </c>
      <c r="AC19" s="221"/>
      <c r="AD19" s="221">
        <f t="shared" si="1"/>
        <v>25</v>
      </c>
      <c r="AE19" s="221"/>
      <c r="AF19" s="221">
        <f t="shared" si="2"/>
        <v>30</v>
      </c>
      <c r="AG19" s="221"/>
      <c r="AH19" s="221">
        <f t="shared" si="3"/>
        <v>0</v>
      </c>
      <c r="AI19" s="221"/>
      <c r="AJ19" s="221">
        <f t="shared" si="4"/>
        <v>65</v>
      </c>
      <c r="AK19" s="221"/>
      <c r="AL19" s="221"/>
      <c r="AM19" s="218">
        <f t="shared" si="5"/>
        <v>0.65</v>
      </c>
      <c r="AN19" s="218"/>
      <c r="AO19" s="218"/>
      <c r="AP19" s="220"/>
      <c r="AQ19" s="220"/>
      <c r="AR19" s="220"/>
      <c r="AS19" s="220"/>
    </row>
    <row r="20" spans="2:45" x14ac:dyDescent="0.2">
      <c r="B20" s="170" t="str">
        <f>'1. IDENTIFICACIÓN Y DESCRIPCIÓN'!G18</f>
        <v>R8</v>
      </c>
      <c r="C20" s="170"/>
      <c r="D20" s="111" t="str">
        <f>'1. IDENTIFICACIÓN Y DESCRIPCIÓN'!H18</f>
        <v>Falta de planeacion en los procedimientos administrativos, publicación inoportuna de contratos en SECOP.</v>
      </c>
      <c r="E20" s="111"/>
      <c r="F20" s="111"/>
      <c r="G20" s="111"/>
      <c r="H20" s="111"/>
      <c r="I20" s="111"/>
      <c r="J20" s="111" t="s">
        <v>223</v>
      </c>
      <c r="K20" s="111"/>
      <c r="L20" s="111"/>
      <c r="M20" s="111"/>
      <c r="N20" s="111"/>
      <c r="O20" s="111"/>
      <c r="P20" s="111"/>
      <c r="Q20" s="54"/>
      <c r="R20" s="54" t="s">
        <v>124</v>
      </c>
      <c r="S20" s="54" t="s">
        <v>124</v>
      </c>
      <c r="T20" s="221" t="s">
        <v>125</v>
      </c>
      <c r="U20" s="221"/>
      <c r="V20" s="221" t="s">
        <v>125</v>
      </c>
      <c r="W20" s="221"/>
      <c r="X20" s="221" t="s">
        <v>125</v>
      </c>
      <c r="Y20" s="221"/>
      <c r="Z20" s="221" t="s">
        <v>125</v>
      </c>
      <c r="AA20" s="221"/>
      <c r="AB20" s="221">
        <f t="shared" si="0"/>
        <v>10</v>
      </c>
      <c r="AC20" s="221"/>
      <c r="AD20" s="221">
        <f t="shared" si="1"/>
        <v>25</v>
      </c>
      <c r="AE20" s="221"/>
      <c r="AF20" s="221">
        <f t="shared" si="2"/>
        <v>30</v>
      </c>
      <c r="AG20" s="221"/>
      <c r="AH20" s="221">
        <f t="shared" si="3"/>
        <v>35</v>
      </c>
      <c r="AI20" s="221"/>
      <c r="AJ20" s="221">
        <f t="shared" si="4"/>
        <v>100</v>
      </c>
      <c r="AK20" s="221"/>
      <c r="AL20" s="221"/>
      <c r="AM20" s="218">
        <f t="shared" si="5"/>
        <v>1</v>
      </c>
      <c r="AN20" s="218"/>
      <c r="AO20" s="218"/>
      <c r="AP20" s="220"/>
      <c r="AQ20" s="220"/>
      <c r="AR20" s="220"/>
      <c r="AS20" s="220"/>
    </row>
    <row r="21" spans="2:45" x14ac:dyDescent="0.2">
      <c r="B21" s="170" t="str">
        <f>'1. IDENTIFICACIÓN Y DESCRIPCIÓN'!G19</f>
        <v>R9</v>
      </c>
      <c r="C21" s="170"/>
      <c r="D21" s="111" t="str">
        <f>'1. IDENTIFICACIÓN Y DESCRIPCIÓN'!H19</f>
        <v>Inconsistencias en la consolidacion de estados financieros, para la toma de decisiones</v>
      </c>
      <c r="E21" s="111"/>
      <c r="F21" s="111"/>
      <c r="G21" s="111"/>
      <c r="H21" s="111"/>
      <c r="I21" s="111"/>
      <c r="J21" s="111" t="s">
        <v>226</v>
      </c>
      <c r="K21" s="111"/>
      <c r="L21" s="111"/>
      <c r="M21" s="111"/>
      <c r="N21" s="111"/>
      <c r="O21" s="111"/>
      <c r="P21" s="111"/>
      <c r="Q21" s="54" t="s">
        <v>124</v>
      </c>
      <c r="R21" s="54" t="s">
        <v>124</v>
      </c>
      <c r="S21" s="54" t="s">
        <v>124</v>
      </c>
      <c r="T21" s="221" t="s">
        <v>131</v>
      </c>
      <c r="U21" s="221"/>
      <c r="V21" s="221" t="s">
        <v>125</v>
      </c>
      <c r="W21" s="221"/>
      <c r="X21" s="221" t="s">
        <v>125</v>
      </c>
      <c r="Y21" s="221"/>
      <c r="Z21" s="221" t="s">
        <v>125</v>
      </c>
      <c r="AA21" s="221"/>
      <c r="AB21" s="221">
        <f t="shared" si="0"/>
        <v>5</v>
      </c>
      <c r="AC21" s="221"/>
      <c r="AD21" s="221">
        <f t="shared" si="1"/>
        <v>25</v>
      </c>
      <c r="AE21" s="221"/>
      <c r="AF21" s="221">
        <f t="shared" si="2"/>
        <v>30</v>
      </c>
      <c r="AG21" s="221"/>
      <c r="AH21" s="221">
        <f t="shared" si="3"/>
        <v>35</v>
      </c>
      <c r="AI21" s="221"/>
      <c r="AJ21" s="221">
        <f t="shared" si="4"/>
        <v>95</v>
      </c>
      <c r="AK21" s="221"/>
      <c r="AL21" s="221"/>
      <c r="AM21" s="218">
        <f t="shared" si="5"/>
        <v>0.95</v>
      </c>
      <c r="AN21" s="218"/>
      <c r="AO21" s="218"/>
      <c r="AP21" s="220"/>
      <c r="AQ21" s="220"/>
      <c r="AR21" s="220"/>
      <c r="AS21" s="220"/>
    </row>
    <row r="22" spans="2:45" x14ac:dyDescent="0.2">
      <c r="B22" s="170" t="str">
        <f>'1. IDENTIFICACIÓN Y DESCRIPCIÓN'!G20</f>
        <v>R10</v>
      </c>
      <c r="C22" s="170"/>
      <c r="D22" s="111" t="str">
        <f>'1. IDENTIFICACIÓN Y DESCRIPCIÓN'!H20</f>
        <v>No conciliación o contestación de glosas y/o devoluciones de facturas.</v>
      </c>
      <c r="E22" s="111"/>
      <c r="F22" s="111"/>
      <c r="G22" s="111"/>
      <c r="H22" s="111"/>
      <c r="I22" s="111"/>
      <c r="J22" s="111" t="s">
        <v>227</v>
      </c>
      <c r="K22" s="111"/>
      <c r="L22" s="111"/>
      <c r="M22" s="111"/>
      <c r="N22" s="111"/>
      <c r="O22" s="111"/>
      <c r="P22" s="111"/>
      <c r="Q22" s="54" t="s">
        <v>124</v>
      </c>
      <c r="R22" s="54" t="s">
        <v>124</v>
      </c>
      <c r="S22" s="54" t="s">
        <v>124</v>
      </c>
      <c r="T22" s="221" t="s">
        <v>125</v>
      </c>
      <c r="U22" s="221"/>
      <c r="V22" s="221" t="s">
        <v>125</v>
      </c>
      <c r="W22" s="221"/>
      <c r="X22" s="221" t="s">
        <v>125</v>
      </c>
      <c r="Y22" s="221"/>
      <c r="Z22" s="221" t="s">
        <v>125</v>
      </c>
      <c r="AA22" s="221"/>
      <c r="AB22" s="221">
        <f t="shared" si="0"/>
        <v>10</v>
      </c>
      <c r="AC22" s="221"/>
      <c r="AD22" s="221">
        <f t="shared" si="1"/>
        <v>25</v>
      </c>
      <c r="AE22" s="221"/>
      <c r="AF22" s="221">
        <f t="shared" si="2"/>
        <v>30</v>
      </c>
      <c r="AG22" s="221"/>
      <c r="AH22" s="221">
        <f t="shared" si="3"/>
        <v>35</v>
      </c>
      <c r="AI22" s="221"/>
      <c r="AJ22" s="221">
        <f t="shared" si="4"/>
        <v>100</v>
      </c>
      <c r="AK22" s="221"/>
      <c r="AL22" s="221"/>
      <c r="AM22" s="218">
        <f t="shared" si="5"/>
        <v>1</v>
      </c>
      <c r="AN22" s="218"/>
      <c r="AO22" s="218"/>
      <c r="AP22" s="220"/>
      <c r="AQ22" s="220"/>
      <c r="AR22" s="220"/>
      <c r="AS22" s="220"/>
    </row>
    <row r="23" spans="2:45" x14ac:dyDescent="0.2">
      <c r="B23" s="170" t="str">
        <f>'1. IDENTIFICACIÓN Y DESCRIPCIÓN'!G21</f>
        <v>R11</v>
      </c>
      <c r="C23" s="170"/>
      <c r="D23" s="111" t="str">
        <f>'1. IDENTIFICACIÓN Y DESCRIPCIÓN'!H21</f>
        <v>Subfacturación o sobrefacturación de servicios prestados</v>
      </c>
      <c r="E23" s="111"/>
      <c r="F23" s="111"/>
      <c r="G23" s="111"/>
      <c r="H23" s="111"/>
      <c r="I23" s="111"/>
      <c r="J23" s="111" t="s">
        <v>228</v>
      </c>
      <c r="K23" s="111"/>
      <c r="L23" s="111"/>
      <c r="M23" s="111"/>
      <c r="N23" s="111"/>
      <c r="O23" s="111"/>
      <c r="P23" s="111"/>
      <c r="Q23" s="54" t="s">
        <v>124</v>
      </c>
      <c r="R23" s="54" t="s">
        <v>124</v>
      </c>
      <c r="S23" s="54" t="s">
        <v>124</v>
      </c>
      <c r="T23" s="221" t="s">
        <v>125</v>
      </c>
      <c r="U23" s="221"/>
      <c r="V23" s="221" t="s">
        <v>125</v>
      </c>
      <c r="W23" s="221"/>
      <c r="X23" s="221" t="s">
        <v>125</v>
      </c>
      <c r="Y23" s="221"/>
      <c r="Z23" s="221" t="s">
        <v>125</v>
      </c>
      <c r="AA23" s="221"/>
      <c r="AB23" s="221">
        <f t="shared" si="0"/>
        <v>10</v>
      </c>
      <c r="AC23" s="221"/>
      <c r="AD23" s="221">
        <f t="shared" si="1"/>
        <v>25</v>
      </c>
      <c r="AE23" s="221"/>
      <c r="AF23" s="221">
        <f t="shared" si="2"/>
        <v>30</v>
      </c>
      <c r="AG23" s="221"/>
      <c r="AH23" s="221">
        <f t="shared" si="3"/>
        <v>35</v>
      </c>
      <c r="AI23" s="221"/>
      <c r="AJ23" s="221">
        <f t="shared" si="4"/>
        <v>100</v>
      </c>
      <c r="AK23" s="221"/>
      <c r="AL23" s="221"/>
      <c r="AM23" s="218">
        <f t="shared" si="5"/>
        <v>1</v>
      </c>
      <c r="AN23" s="218"/>
      <c r="AO23" s="218"/>
      <c r="AP23" s="220"/>
      <c r="AQ23" s="220"/>
      <c r="AR23" s="220"/>
      <c r="AS23" s="220"/>
    </row>
    <row r="24" spans="2:45" x14ac:dyDescent="0.2">
      <c r="B24" s="170" t="str">
        <f>'1. IDENTIFICACIÓN Y DESCRIPCIÓN'!G22</f>
        <v>R12</v>
      </c>
      <c r="C24" s="170"/>
      <c r="D24" s="111" t="str">
        <f>'1. IDENTIFICACIÓN Y DESCRIPCIÓN'!H22</f>
        <v>Perdida en la integridad, disponibilidad y confidencialidad de la información.</v>
      </c>
      <c r="E24" s="111"/>
      <c r="F24" s="111"/>
      <c r="G24" s="111"/>
      <c r="H24" s="111"/>
      <c r="I24" s="111"/>
      <c r="J24" s="111" t="s">
        <v>229</v>
      </c>
      <c r="K24" s="111"/>
      <c r="L24" s="111"/>
      <c r="M24" s="111"/>
      <c r="N24" s="111"/>
      <c r="O24" s="111"/>
      <c r="P24" s="111"/>
      <c r="Q24" s="54"/>
      <c r="R24" s="54" t="s">
        <v>124</v>
      </c>
      <c r="S24" s="54" t="s">
        <v>124</v>
      </c>
      <c r="T24" s="221" t="s">
        <v>131</v>
      </c>
      <c r="U24" s="221"/>
      <c r="V24" s="221" t="s">
        <v>125</v>
      </c>
      <c r="W24" s="221"/>
      <c r="X24" s="221" t="s">
        <v>126</v>
      </c>
      <c r="Y24" s="221"/>
      <c r="Z24" s="221" t="s">
        <v>126</v>
      </c>
      <c r="AA24" s="221"/>
      <c r="AB24" s="221">
        <f t="shared" si="0"/>
        <v>5</v>
      </c>
      <c r="AC24" s="221"/>
      <c r="AD24" s="221">
        <f t="shared" si="1"/>
        <v>25</v>
      </c>
      <c r="AE24" s="221"/>
      <c r="AF24" s="221">
        <f t="shared" si="2"/>
        <v>0</v>
      </c>
      <c r="AG24" s="221"/>
      <c r="AH24" s="221">
        <f t="shared" si="3"/>
        <v>0</v>
      </c>
      <c r="AI24" s="221"/>
      <c r="AJ24" s="221">
        <f t="shared" si="4"/>
        <v>30</v>
      </c>
      <c r="AK24" s="221"/>
      <c r="AL24" s="221"/>
      <c r="AM24" s="218">
        <f t="shared" si="5"/>
        <v>0.3</v>
      </c>
      <c r="AN24" s="218"/>
      <c r="AO24" s="218"/>
      <c r="AP24" s="220"/>
      <c r="AQ24" s="220"/>
      <c r="AR24" s="220"/>
      <c r="AS24" s="220"/>
    </row>
    <row r="25" spans="2:45" x14ac:dyDescent="0.2">
      <c r="B25" s="170" t="str">
        <f>'1. IDENTIFICACIÓN Y DESCRIPCIÓN'!G23</f>
        <v>R13</v>
      </c>
      <c r="C25" s="170"/>
      <c r="D25" s="111" t="str">
        <f>'1. IDENTIFICACIÓN Y DESCRIPCIÓN'!H23</f>
        <v>Incumplimiento e inaplicación de la normatividad en las diferentes instancias judiciales</v>
      </c>
      <c r="E25" s="111"/>
      <c r="F25" s="111"/>
      <c r="G25" s="111"/>
      <c r="H25" s="111"/>
      <c r="I25" s="111"/>
      <c r="J25" s="111" t="s">
        <v>231</v>
      </c>
      <c r="K25" s="111"/>
      <c r="L25" s="111"/>
      <c r="M25" s="111"/>
      <c r="N25" s="111"/>
      <c r="O25" s="111"/>
      <c r="P25" s="111"/>
      <c r="Q25" s="54"/>
      <c r="R25" s="54" t="s">
        <v>124</v>
      </c>
      <c r="S25" s="54" t="s">
        <v>124</v>
      </c>
      <c r="T25" s="221" t="s">
        <v>131</v>
      </c>
      <c r="U25" s="221"/>
      <c r="V25" s="221" t="s">
        <v>125</v>
      </c>
      <c r="W25" s="221"/>
      <c r="X25" s="221" t="s">
        <v>126</v>
      </c>
      <c r="Y25" s="221"/>
      <c r="Z25" s="221" t="s">
        <v>126</v>
      </c>
      <c r="AA25" s="221"/>
      <c r="AB25" s="221">
        <f t="shared" si="0"/>
        <v>5</v>
      </c>
      <c r="AC25" s="221"/>
      <c r="AD25" s="221">
        <f t="shared" si="1"/>
        <v>25</v>
      </c>
      <c r="AE25" s="221"/>
      <c r="AF25" s="221">
        <f t="shared" si="2"/>
        <v>0</v>
      </c>
      <c r="AG25" s="221"/>
      <c r="AH25" s="221">
        <f t="shared" si="3"/>
        <v>0</v>
      </c>
      <c r="AI25" s="221"/>
      <c r="AJ25" s="221">
        <f t="shared" si="4"/>
        <v>30</v>
      </c>
      <c r="AK25" s="221"/>
      <c r="AL25" s="221"/>
      <c r="AM25" s="218">
        <f t="shared" si="5"/>
        <v>0.3</v>
      </c>
      <c r="AN25" s="218"/>
      <c r="AO25" s="218"/>
      <c r="AP25" s="220"/>
      <c r="AQ25" s="220"/>
      <c r="AR25" s="220"/>
      <c r="AS25" s="220"/>
    </row>
    <row r="26" spans="2:45" x14ac:dyDescent="0.2">
      <c r="B26" s="170" t="str">
        <f>'1. IDENTIFICACIÓN Y DESCRIPCIÓN'!G24</f>
        <v>R14</v>
      </c>
      <c r="C26" s="170"/>
      <c r="D26" s="111" t="str">
        <f>'1. IDENTIFICACIÓN Y DESCRIPCIÓN'!H24</f>
        <v>Incumplimiento de la normatividad de PQRS</v>
      </c>
      <c r="E26" s="111"/>
      <c r="F26" s="111"/>
      <c r="G26" s="111"/>
      <c r="H26" s="111"/>
      <c r="I26" s="111"/>
      <c r="J26" s="111" t="s">
        <v>230</v>
      </c>
      <c r="K26" s="111"/>
      <c r="L26" s="111"/>
      <c r="M26" s="111"/>
      <c r="N26" s="111"/>
      <c r="O26" s="111"/>
      <c r="P26" s="111"/>
      <c r="Q26" s="54" t="s">
        <v>124</v>
      </c>
      <c r="R26" s="54" t="s">
        <v>124</v>
      </c>
      <c r="S26" s="54" t="s">
        <v>124</v>
      </c>
      <c r="T26" s="221" t="s">
        <v>125</v>
      </c>
      <c r="U26" s="221"/>
      <c r="V26" s="221" t="s">
        <v>125</v>
      </c>
      <c r="W26" s="221"/>
      <c r="X26" s="221" t="s">
        <v>125</v>
      </c>
      <c r="Y26" s="221"/>
      <c r="Z26" s="221" t="s">
        <v>126</v>
      </c>
      <c r="AA26" s="221"/>
      <c r="AB26" s="221">
        <f t="shared" si="0"/>
        <v>10</v>
      </c>
      <c r="AC26" s="221"/>
      <c r="AD26" s="221">
        <f t="shared" si="1"/>
        <v>25</v>
      </c>
      <c r="AE26" s="221"/>
      <c r="AF26" s="221">
        <f t="shared" si="2"/>
        <v>30</v>
      </c>
      <c r="AG26" s="221"/>
      <c r="AH26" s="221">
        <f t="shared" si="3"/>
        <v>0</v>
      </c>
      <c r="AI26" s="221"/>
      <c r="AJ26" s="221">
        <f t="shared" si="4"/>
        <v>65</v>
      </c>
      <c r="AK26" s="221"/>
      <c r="AL26" s="221"/>
      <c r="AM26" s="218">
        <f t="shared" si="5"/>
        <v>0.65</v>
      </c>
      <c r="AN26" s="218"/>
      <c r="AO26" s="218"/>
      <c r="AP26" s="220"/>
      <c r="AQ26" s="220"/>
      <c r="AR26" s="220"/>
      <c r="AS26" s="220"/>
    </row>
    <row r="27" spans="2:45" x14ac:dyDescent="0.2">
      <c r="B27" s="170" t="str">
        <f>'1. IDENTIFICACIÓN Y DESCRIPCIÓN'!G25</f>
        <v>R15</v>
      </c>
      <c r="C27" s="170"/>
      <c r="D27" s="111" t="str">
        <f>'1. IDENTIFICACIÓN Y DESCRIPCIÓN'!H25</f>
        <v>Incumplimiento de las metas de recaudo de la ESE</v>
      </c>
      <c r="E27" s="111"/>
      <c r="F27" s="111"/>
      <c r="G27" s="111"/>
      <c r="H27" s="111"/>
      <c r="I27" s="111"/>
      <c r="J27" s="111" t="s">
        <v>241</v>
      </c>
      <c r="K27" s="111"/>
      <c r="L27" s="111"/>
      <c r="M27" s="111"/>
      <c r="N27" s="111"/>
      <c r="O27" s="111"/>
      <c r="P27" s="111"/>
      <c r="Q27" s="54" t="s">
        <v>102</v>
      </c>
      <c r="R27" s="54" t="s">
        <v>124</v>
      </c>
      <c r="S27" s="54" t="s">
        <v>124</v>
      </c>
      <c r="T27" s="221" t="s">
        <v>131</v>
      </c>
      <c r="U27" s="221"/>
      <c r="V27" s="221" t="s">
        <v>125</v>
      </c>
      <c r="W27" s="221"/>
      <c r="X27" s="221" t="s">
        <v>126</v>
      </c>
      <c r="Y27" s="221"/>
      <c r="Z27" s="221" t="s">
        <v>126</v>
      </c>
      <c r="AA27" s="221"/>
      <c r="AB27" s="221">
        <f t="shared" si="0"/>
        <v>5</v>
      </c>
      <c r="AC27" s="221"/>
      <c r="AD27" s="221">
        <f t="shared" si="1"/>
        <v>25</v>
      </c>
      <c r="AE27" s="221"/>
      <c r="AF27" s="221">
        <f t="shared" si="2"/>
        <v>0</v>
      </c>
      <c r="AG27" s="221"/>
      <c r="AH27" s="221">
        <f t="shared" si="3"/>
        <v>0</v>
      </c>
      <c r="AI27" s="221"/>
      <c r="AJ27" s="221">
        <f t="shared" si="4"/>
        <v>30</v>
      </c>
      <c r="AK27" s="221"/>
      <c r="AL27" s="221"/>
      <c r="AM27" s="218">
        <f t="shared" si="5"/>
        <v>0.3</v>
      </c>
      <c r="AN27" s="218"/>
      <c r="AO27" s="218"/>
      <c r="AP27" s="220"/>
      <c r="AQ27" s="220"/>
      <c r="AR27" s="220"/>
      <c r="AS27" s="220"/>
    </row>
    <row r="28" spans="2:45" x14ac:dyDescent="0.2">
      <c r="B28" s="170" t="str">
        <f>'1. IDENTIFICACIÓN Y DESCRIPCIÓN'!G26</f>
        <v>R16</v>
      </c>
      <c r="C28" s="170"/>
      <c r="D28" s="111" t="str">
        <f>'1. IDENTIFICACIÓN Y DESCRIPCIÓN'!H26</f>
        <v>Deterioro del clima laboral</v>
      </c>
      <c r="E28" s="111"/>
      <c r="F28" s="111"/>
      <c r="G28" s="111"/>
      <c r="H28" s="111"/>
      <c r="I28" s="111"/>
      <c r="J28" s="111" t="s">
        <v>245</v>
      </c>
      <c r="K28" s="111"/>
      <c r="L28" s="111"/>
      <c r="M28" s="111"/>
      <c r="N28" s="111"/>
      <c r="O28" s="111"/>
      <c r="P28" s="111"/>
      <c r="Q28" s="54" t="s">
        <v>124</v>
      </c>
      <c r="R28" s="54" t="s">
        <v>124</v>
      </c>
      <c r="S28" s="54" t="s">
        <v>124</v>
      </c>
      <c r="T28" s="221" t="s">
        <v>131</v>
      </c>
      <c r="U28" s="221"/>
      <c r="V28" s="221" t="s">
        <v>125</v>
      </c>
      <c r="W28" s="221"/>
      <c r="X28" s="221" t="s">
        <v>125</v>
      </c>
      <c r="Y28" s="221"/>
      <c r="Z28" s="221" t="s">
        <v>126</v>
      </c>
      <c r="AA28" s="221"/>
      <c r="AB28" s="221">
        <f t="shared" si="0"/>
        <v>5</v>
      </c>
      <c r="AC28" s="221"/>
      <c r="AD28" s="221">
        <f t="shared" si="1"/>
        <v>25</v>
      </c>
      <c r="AE28" s="221"/>
      <c r="AF28" s="221">
        <f t="shared" si="2"/>
        <v>30</v>
      </c>
      <c r="AG28" s="221"/>
      <c r="AH28" s="221">
        <f t="shared" si="3"/>
        <v>0</v>
      </c>
      <c r="AI28" s="221"/>
      <c r="AJ28" s="221">
        <f t="shared" si="4"/>
        <v>60</v>
      </c>
      <c r="AK28" s="221"/>
      <c r="AL28" s="221"/>
      <c r="AM28" s="218">
        <f t="shared" si="5"/>
        <v>0.6</v>
      </c>
      <c r="AN28" s="218"/>
      <c r="AO28" s="218"/>
      <c r="AP28" s="220"/>
      <c r="AQ28" s="220"/>
      <c r="AR28" s="220"/>
      <c r="AS28" s="220"/>
    </row>
    <row r="29" spans="2:45" x14ac:dyDescent="0.2">
      <c r="B29" s="170" t="str">
        <f>'1. IDENTIFICACIÓN Y DESCRIPCIÓN'!G27</f>
        <v>R17</v>
      </c>
      <c r="C29" s="170"/>
      <c r="D29" s="111" t="str">
        <f>'1. IDENTIFICACIÓN Y DESCRIPCIÓN'!H27</f>
        <v>Fallas en la calidad en la prestación del servicio que afecten la seguridad del paciente</v>
      </c>
      <c r="E29" s="111"/>
      <c r="F29" s="111"/>
      <c r="G29" s="111"/>
      <c r="H29" s="111"/>
      <c r="I29" s="111"/>
      <c r="J29" s="111" t="s">
        <v>244</v>
      </c>
      <c r="K29" s="111"/>
      <c r="L29" s="111"/>
      <c r="M29" s="111"/>
      <c r="N29" s="111"/>
      <c r="O29" s="111"/>
      <c r="P29" s="111"/>
      <c r="Q29" s="54" t="s">
        <v>124</v>
      </c>
      <c r="R29" s="54" t="s">
        <v>124</v>
      </c>
      <c r="S29" s="54" t="s">
        <v>124</v>
      </c>
      <c r="T29" s="221" t="s">
        <v>131</v>
      </c>
      <c r="U29" s="221"/>
      <c r="V29" s="221" t="s">
        <v>125</v>
      </c>
      <c r="W29" s="221"/>
      <c r="X29" s="221" t="s">
        <v>125</v>
      </c>
      <c r="Y29" s="221"/>
      <c r="Z29" s="221" t="s">
        <v>126</v>
      </c>
      <c r="AA29" s="221"/>
      <c r="AB29" s="221">
        <f>IF(T29="SI",10,(IF(T29="PARCIAL",5,0)))</f>
        <v>5</v>
      </c>
      <c r="AC29" s="221"/>
      <c r="AD29" s="221">
        <f>IF(V29="SI",25,0)</f>
        <v>25</v>
      </c>
      <c r="AE29" s="221"/>
      <c r="AF29" s="221">
        <f>IF(X29="SI",30,0)</f>
        <v>30</v>
      </c>
      <c r="AG29" s="221"/>
      <c r="AH29" s="221">
        <f>IF(Z29="SI",35,0)</f>
        <v>0</v>
      </c>
      <c r="AI29" s="221"/>
      <c r="AJ29" s="221">
        <f t="shared" si="4"/>
        <v>60</v>
      </c>
      <c r="AK29" s="221"/>
      <c r="AL29" s="221"/>
      <c r="AM29" s="218">
        <f>(AVERAGE(AJ29))/100</f>
        <v>0.6</v>
      </c>
      <c r="AN29" s="218"/>
      <c r="AO29" s="218"/>
      <c r="AP29" s="220"/>
      <c r="AQ29" s="220"/>
      <c r="AR29" s="220"/>
      <c r="AS29" s="220"/>
    </row>
    <row r="30" spans="2:45" x14ac:dyDescent="0.2">
      <c r="B30" s="170" t="str">
        <f>'1. IDENTIFICACIÓN Y DESCRIPCIÓN'!G28</f>
        <v>R18</v>
      </c>
      <c r="C30" s="170"/>
      <c r="D30" s="111" t="str">
        <f>'1. IDENTIFICACIÓN Y DESCRIPCIÓN'!H28</f>
        <v>Perdida de informacion derivada de la atencion en salud</v>
      </c>
      <c r="E30" s="111"/>
      <c r="F30" s="111"/>
      <c r="G30" s="111"/>
      <c r="H30" s="111"/>
      <c r="I30" s="111"/>
      <c r="J30" s="111" t="s">
        <v>248</v>
      </c>
      <c r="K30" s="111"/>
      <c r="L30" s="111"/>
      <c r="M30" s="111"/>
      <c r="N30" s="111"/>
      <c r="O30" s="111"/>
      <c r="P30" s="111"/>
      <c r="Q30" s="54" t="s">
        <v>124</v>
      </c>
      <c r="R30" s="54" t="s">
        <v>124</v>
      </c>
      <c r="S30" s="54" t="s">
        <v>124</v>
      </c>
      <c r="T30" s="221" t="s">
        <v>131</v>
      </c>
      <c r="U30" s="221"/>
      <c r="V30" s="221" t="s">
        <v>125</v>
      </c>
      <c r="W30" s="221"/>
      <c r="X30" s="221" t="s">
        <v>125</v>
      </c>
      <c r="Y30" s="221"/>
      <c r="Z30" s="221" t="s">
        <v>126</v>
      </c>
      <c r="AA30" s="221"/>
      <c r="AB30" s="221">
        <f>IF(T30="SI",10,(IF(T30="PARCIAL",5,0)))</f>
        <v>5</v>
      </c>
      <c r="AC30" s="221"/>
      <c r="AD30" s="221">
        <f>IF(V30="SI",25,0)</f>
        <v>25</v>
      </c>
      <c r="AE30" s="221"/>
      <c r="AF30" s="221">
        <f>IF(X30="SI",30,0)</f>
        <v>30</v>
      </c>
      <c r="AG30" s="221"/>
      <c r="AH30" s="221">
        <f>IF(Z30="SI",35,0)</f>
        <v>0</v>
      </c>
      <c r="AI30" s="221"/>
      <c r="AJ30" s="221">
        <f t="shared" si="4"/>
        <v>60</v>
      </c>
      <c r="AK30" s="221"/>
      <c r="AL30" s="221"/>
      <c r="AM30" s="218">
        <f>(AVERAGE(AJ30))/100</f>
        <v>0.6</v>
      </c>
      <c r="AN30" s="218"/>
      <c r="AO30" s="218"/>
      <c r="AP30" s="220"/>
      <c r="AQ30" s="220"/>
      <c r="AR30" s="220"/>
      <c r="AS30" s="220"/>
    </row>
    <row r="31" spans="2:45" x14ac:dyDescent="0.2">
      <c r="B31" s="170" t="str">
        <f>'1. IDENTIFICACIÓN Y DESCRIPCIÓN'!G29</f>
        <v>R19</v>
      </c>
      <c r="C31" s="170"/>
      <c r="D31" s="111" t="str">
        <f>'1. IDENTIFICACIÓN Y DESCRIPCIÓN'!H29</f>
        <v>Fallas en la calidad tecnica en la prestación del servicio de laboratorio.</v>
      </c>
      <c r="E31" s="111"/>
      <c r="F31" s="111"/>
      <c r="G31" s="111"/>
      <c r="H31" s="111"/>
      <c r="I31" s="111"/>
      <c r="J31" s="111" t="s">
        <v>250</v>
      </c>
      <c r="K31" s="111"/>
      <c r="L31" s="111"/>
      <c r="M31" s="111"/>
      <c r="N31" s="111"/>
      <c r="O31" s="111"/>
      <c r="P31" s="111"/>
      <c r="Q31" s="54"/>
      <c r="R31" s="54" t="s">
        <v>124</v>
      </c>
      <c r="S31" s="54" t="s">
        <v>124</v>
      </c>
      <c r="T31" s="221" t="s">
        <v>126</v>
      </c>
      <c r="U31" s="221"/>
      <c r="V31" s="221" t="s">
        <v>125</v>
      </c>
      <c r="W31" s="221"/>
      <c r="X31" s="221" t="s">
        <v>126</v>
      </c>
      <c r="Y31" s="221"/>
      <c r="Z31" s="221" t="s">
        <v>126</v>
      </c>
      <c r="AA31" s="221"/>
      <c r="AB31" s="221">
        <f>IF(T31="SI",10,(IF(T31="PARCIAL",5,0)))</f>
        <v>0</v>
      </c>
      <c r="AC31" s="221"/>
      <c r="AD31" s="221">
        <f>IF(V31="SI",25,0)</f>
        <v>25</v>
      </c>
      <c r="AE31" s="221"/>
      <c r="AF31" s="221">
        <f>IF(X31="SI",30,0)</f>
        <v>0</v>
      </c>
      <c r="AG31" s="221"/>
      <c r="AH31" s="221">
        <f>IF(Z31="SI",35,0)</f>
        <v>0</v>
      </c>
      <c r="AI31" s="221"/>
      <c r="AJ31" s="221">
        <f t="shared" si="4"/>
        <v>25</v>
      </c>
      <c r="AK31" s="221"/>
      <c r="AL31" s="221"/>
      <c r="AM31" s="218">
        <f>(AVERAGE(AJ31))/100</f>
        <v>0.25</v>
      </c>
      <c r="AN31" s="218"/>
      <c r="AO31" s="218"/>
      <c r="AP31" s="220"/>
      <c r="AQ31" s="220"/>
      <c r="AR31" s="220"/>
      <c r="AS31" s="220"/>
    </row>
    <row r="32" spans="2:45" ht="4.9000000000000004" customHeight="1" x14ac:dyDescent="0.2"/>
    <row r="33" spans="2:45" ht="13.9" customHeight="1" x14ac:dyDescent="0.2">
      <c r="B33" s="76" t="s">
        <v>316</v>
      </c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 t="s">
        <v>311</v>
      </c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 t="s">
        <v>313</v>
      </c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</row>
    <row r="34" spans="2:45" ht="13.9" customHeight="1" x14ac:dyDescent="0.2">
      <c r="B34" s="75" t="s">
        <v>309</v>
      </c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 t="s">
        <v>312</v>
      </c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 t="s">
        <v>308</v>
      </c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</row>
    <row r="35" spans="2:45" ht="13.9" customHeight="1" x14ac:dyDescent="0.2">
      <c r="B35" s="75" t="s">
        <v>310</v>
      </c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 t="s">
        <v>314</v>
      </c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 t="s">
        <v>315</v>
      </c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</row>
  </sheetData>
  <sheetProtection selectLockedCells="1" selectUnlockedCells="1"/>
  <mergeCells count="287">
    <mergeCell ref="B10:C12"/>
    <mergeCell ref="D10:I12"/>
    <mergeCell ref="J11:P12"/>
    <mergeCell ref="AB12:AC12"/>
    <mergeCell ref="D13:I13"/>
    <mergeCell ref="D14:I14"/>
    <mergeCell ref="Q11:S11"/>
    <mergeCell ref="D15:I15"/>
    <mergeCell ref="D16:I16"/>
    <mergeCell ref="B2:F5"/>
    <mergeCell ref="B6:AS6"/>
    <mergeCell ref="B7:F7"/>
    <mergeCell ref="G7:AS7"/>
    <mergeCell ref="B21:C21"/>
    <mergeCell ref="B22:C22"/>
    <mergeCell ref="B23:C23"/>
    <mergeCell ref="B24:C24"/>
    <mergeCell ref="B25:C25"/>
    <mergeCell ref="B13:C13"/>
    <mergeCell ref="B14:C14"/>
    <mergeCell ref="B15:C15"/>
    <mergeCell ref="B16:C16"/>
    <mergeCell ref="B17:C17"/>
    <mergeCell ref="B18:C18"/>
    <mergeCell ref="B19:C19"/>
    <mergeCell ref="B20:C20"/>
    <mergeCell ref="D24:I24"/>
    <mergeCell ref="D25:I25"/>
    <mergeCell ref="D18:I18"/>
    <mergeCell ref="D19:I19"/>
    <mergeCell ref="D20:I20"/>
    <mergeCell ref="D21:I21"/>
    <mergeCell ref="D22:I22"/>
    <mergeCell ref="J15:P15"/>
    <mergeCell ref="J16:P16"/>
    <mergeCell ref="J17:P17"/>
    <mergeCell ref="J18:P18"/>
    <mergeCell ref="B27:C27"/>
    <mergeCell ref="B28:C28"/>
    <mergeCell ref="B29:C29"/>
    <mergeCell ref="B30:C30"/>
    <mergeCell ref="B31:C31"/>
    <mergeCell ref="B26:C26"/>
    <mergeCell ref="D30:I30"/>
    <mergeCell ref="D31:I31"/>
    <mergeCell ref="D26:I26"/>
    <mergeCell ref="D27:I27"/>
    <mergeCell ref="D28:I28"/>
    <mergeCell ref="D29:I29"/>
    <mergeCell ref="D23:I23"/>
    <mergeCell ref="D17:I17"/>
    <mergeCell ref="J31:P31"/>
    <mergeCell ref="T12:U12"/>
    <mergeCell ref="T13:U13"/>
    <mergeCell ref="T14:U14"/>
    <mergeCell ref="T15:U15"/>
    <mergeCell ref="T16:U16"/>
    <mergeCell ref="T17:U17"/>
    <mergeCell ref="T18:U18"/>
    <mergeCell ref="T19:U19"/>
    <mergeCell ref="T20:U20"/>
    <mergeCell ref="J25:P25"/>
    <mergeCell ref="J26:P26"/>
    <mergeCell ref="J27:P27"/>
    <mergeCell ref="J28:P28"/>
    <mergeCell ref="J29:P29"/>
    <mergeCell ref="J30:P30"/>
    <mergeCell ref="J19:P19"/>
    <mergeCell ref="J20:P20"/>
    <mergeCell ref="J21:P21"/>
    <mergeCell ref="J22:P22"/>
    <mergeCell ref="J23:P23"/>
    <mergeCell ref="J24:P24"/>
    <mergeCell ref="J13:P13"/>
    <mergeCell ref="J14:P14"/>
    <mergeCell ref="T27:U27"/>
    <mergeCell ref="T28:U28"/>
    <mergeCell ref="T29:U29"/>
    <mergeCell ref="T30:U30"/>
    <mergeCell ref="T31:U31"/>
    <mergeCell ref="V12:W12"/>
    <mergeCell ref="V13:W13"/>
    <mergeCell ref="V14:W14"/>
    <mergeCell ref="V15:W15"/>
    <mergeCell ref="V16:W16"/>
    <mergeCell ref="T21:U21"/>
    <mergeCell ref="T22:U22"/>
    <mergeCell ref="T23:U23"/>
    <mergeCell ref="T24:U24"/>
    <mergeCell ref="T25:U25"/>
    <mergeCell ref="T26:U26"/>
    <mergeCell ref="V31:W31"/>
    <mergeCell ref="X12:Y12"/>
    <mergeCell ref="X13:Y13"/>
    <mergeCell ref="X14:Y14"/>
    <mergeCell ref="X15:Y15"/>
    <mergeCell ref="X16:Y16"/>
    <mergeCell ref="X17:Y17"/>
    <mergeCell ref="X18:Y18"/>
    <mergeCell ref="V23:W23"/>
    <mergeCell ref="V24:W24"/>
    <mergeCell ref="V25:W25"/>
    <mergeCell ref="V26:W26"/>
    <mergeCell ref="V27:W27"/>
    <mergeCell ref="V28:W28"/>
    <mergeCell ref="V17:W17"/>
    <mergeCell ref="V18:W18"/>
    <mergeCell ref="V19:W19"/>
    <mergeCell ref="V20:W20"/>
    <mergeCell ref="V21:W21"/>
    <mergeCell ref="V22:W22"/>
    <mergeCell ref="X30:Y30"/>
    <mergeCell ref="X19:Y19"/>
    <mergeCell ref="X20:Y20"/>
    <mergeCell ref="X21:Y21"/>
    <mergeCell ref="X22:Y22"/>
    <mergeCell ref="X23:Y23"/>
    <mergeCell ref="X24:Y24"/>
    <mergeCell ref="V29:W29"/>
    <mergeCell ref="V30:W30"/>
    <mergeCell ref="Z30:AA30"/>
    <mergeCell ref="Z31:AA31"/>
    <mergeCell ref="T11:AA11"/>
    <mergeCell ref="Z21:AA21"/>
    <mergeCell ref="Z22:AA22"/>
    <mergeCell ref="Z23:AA23"/>
    <mergeCell ref="Z24:AA24"/>
    <mergeCell ref="Z25:AA25"/>
    <mergeCell ref="Z26:AA26"/>
    <mergeCell ref="X31:Y31"/>
    <mergeCell ref="Z12:AA12"/>
    <mergeCell ref="Z13:AA13"/>
    <mergeCell ref="Z14:AA14"/>
    <mergeCell ref="Z15:AA15"/>
    <mergeCell ref="Z16:AA16"/>
    <mergeCell ref="Z17:AA17"/>
    <mergeCell ref="Z18:AA18"/>
    <mergeCell ref="Z19:AA19"/>
    <mergeCell ref="Z20:AA20"/>
    <mergeCell ref="X25:Y25"/>
    <mergeCell ref="X26:Y26"/>
    <mergeCell ref="X27:Y27"/>
    <mergeCell ref="X28:Y28"/>
    <mergeCell ref="X29:Y29"/>
    <mergeCell ref="AD12:AE12"/>
    <mergeCell ref="AF12:AG12"/>
    <mergeCell ref="AH12:AI12"/>
    <mergeCell ref="AB11:AI11"/>
    <mergeCell ref="AB13:AC13"/>
    <mergeCell ref="AB14:AC14"/>
    <mergeCell ref="Z27:AA27"/>
    <mergeCell ref="Z28:AA28"/>
    <mergeCell ref="Z29:AA29"/>
    <mergeCell ref="AB27:AC27"/>
    <mergeCell ref="AB28:AC28"/>
    <mergeCell ref="AB29:AC29"/>
    <mergeCell ref="AB30:AC30"/>
    <mergeCell ref="AB31:AC31"/>
    <mergeCell ref="AD13:AE13"/>
    <mergeCell ref="AD14:AE14"/>
    <mergeCell ref="AD15:AE15"/>
    <mergeCell ref="AD16:AE16"/>
    <mergeCell ref="AD17:AE17"/>
    <mergeCell ref="AB21:AC21"/>
    <mergeCell ref="AB22:AC22"/>
    <mergeCell ref="AB23:AC23"/>
    <mergeCell ref="AB24:AC24"/>
    <mergeCell ref="AB25:AC25"/>
    <mergeCell ref="AB26:AC26"/>
    <mergeCell ref="AB15:AC15"/>
    <mergeCell ref="AB16:AC16"/>
    <mergeCell ref="AB17:AC17"/>
    <mergeCell ref="AB18:AC18"/>
    <mergeCell ref="AB19:AC19"/>
    <mergeCell ref="AB20:AC20"/>
    <mergeCell ref="AD30:AE30"/>
    <mergeCell ref="AD31:AE31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D24:AE24"/>
    <mergeCell ref="AD25:AE25"/>
    <mergeCell ref="AD26:AE26"/>
    <mergeCell ref="AD27:AE27"/>
    <mergeCell ref="AD28:AE28"/>
    <mergeCell ref="AD29:AE29"/>
    <mergeCell ref="AD18:AE18"/>
    <mergeCell ref="AD19:AE19"/>
    <mergeCell ref="AD20:AE20"/>
    <mergeCell ref="AD21:AE21"/>
    <mergeCell ref="AD22:AE22"/>
    <mergeCell ref="AD23:AE23"/>
    <mergeCell ref="AF29:AG29"/>
    <mergeCell ref="AF30:AG30"/>
    <mergeCell ref="AF31:AG31"/>
    <mergeCell ref="AH13:AI13"/>
    <mergeCell ref="AH14:AI14"/>
    <mergeCell ref="AH15:AI15"/>
    <mergeCell ref="AH16:AI16"/>
    <mergeCell ref="AH17:AI17"/>
    <mergeCell ref="AF21:AG21"/>
    <mergeCell ref="AF22:AG22"/>
    <mergeCell ref="AF23:AG23"/>
    <mergeCell ref="AF24:AG24"/>
    <mergeCell ref="AF25:AG25"/>
    <mergeCell ref="AF26:AG26"/>
    <mergeCell ref="AJ31:AL31"/>
    <mergeCell ref="AJ20:AL20"/>
    <mergeCell ref="AJ21:AL21"/>
    <mergeCell ref="AJ22:AL22"/>
    <mergeCell ref="AJ23:AL23"/>
    <mergeCell ref="AJ24:AL24"/>
    <mergeCell ref="AJ25:AL25"/>
    <mergeCell ref="AH30:AI30"/>
    <mergeCell ref="AH31:AI31"/>
    <mergeCell ref="AH24:AI24"/>
    <mergeCell ref="AH25:AI25"/>
    <mergeCell ref="AH26:AI26"/>
    <mergeCell ref="AH27:AI27"/>
    <mergeCell ref="AH28:AI28"/>
    <mergeCell ref="AH29:AI29"/>
    <mergeCell ref="AH20:AI20"/>
    <mergeCell ref="AH21:AI21"/>
    <mergeCell ref="AH22:AI22"/>
    <mergeCell ref="AH23:AI23"/>
    <mergeCell ref="AM31:AO31"/>
    <mergeCell ref="AP11:AS12"/>
    <mergeCell ref="AP13:AS31"/>
    <mergeCell ref="J10:AS10"/>
    <mergeCell ref="AM24:AO24"/>
    <mergeCell ref="AM25:AO25"/>
    <mergeCell ref="AM26:AO26"/>
    <mergeCell ref="AM27:AO27"/>
    <mergeCell ref="AM28:AO28"/>
    <mergeCell ref="AM29:AO29"/>
    <mergeCell ref="AM18:AO18"/>
    <mergeCell ref="AM19:AO19"/>
    <mergeCell ref="AM20:AO20"/>
    <mergeCell ref="AM21:AO21"/>
    <mergeCell ref="AM22:AO22"/>
    <mergeCell ref="AM23:AO23"/>
    <mergeCell ref="AM11:AO12"/>
    <mergeCell ref="AM13:AO13"/>
    <mergeCell ref="AM14:AO14"/>
    <mergeCell ref="AM15:AO15"/>
    <mergeCell ref="AM16:AO16"/>
    <mergeCell ref="AM17:AO17"/>
    <mergeCell ref="AJ26:AL26"/>
    <mergeCell ref="AJ27:AL27"/>
    <mergeCell ref="B8:F8"/>
    <mergeCell ref="G8:AS8"/>
    <mergeCell ref="AP2:AS2"/>
    <mergeCell ref="AP4:AS4"/>
    <mergeCell ref="AP3:AS3"/>
    <mergeCell ref="AP5:AS5"/>
    <mergeCell ref="G2:AO3"/>
    <mergeCell ref="G4:AO5"/>
    <mergeCell ref="AM30:AO30"/>
    <mergeCell ref="AJ28:AL28"/>
    <mergeCell ref="AJ29:AL29"/>
    <mergeCell ref="AJ30:AL30"/>
    <mergeCell ref="AJ11:AL12"/>
    <mergeCell ref="AJ13:AL13"/>
    <mergeCell ref="AJ14:AL14"/>
    <mergeCell ref="AJ15:AL15"/>
    <mergeCell ref="AJ16:AL16"/>
    <mergeCell ref="AJ17:AL17"/>
    <mergeCell ref="AJ18:AL18"/>
    <mergeCell ref="AJ19:AL19"/>
    <mergeCell ref="AH18:AI18"/>
    <mergeCell ref="AH19:AI19"/>
    <mergeCell ref="AF27:AG27"/>
    <mergeCell ref="AF28:AG28"/>
    <mergeCell ref="AE34:AS34"/>
    <mergeCell ref="AE35:AS35"/>
    <mergeCell ref="B33:O33"/>
    <mergeCell ref="P33:AD33"/>
    <mergeCell ref="AE33:AS33"/>
    <mergeCell ref="B34:O34"/>
    <mergeCell ref="B35:O35"/>
    <mergeCell ref="P34:AD34"/>
    <mergeCell ref="P35:AD35"/>
  </mergeCells>
  <phoneticPr fontId="0" type="noConversion"/>
  <dataValidations count="6">
    <dataValidation allowBlank="1" showInputMessage="1" showErrorMessage="1" prompt="control preventivo" sqref="Q12"/>
    <dataValidation allowBlank="1" showInputMessage="1" showErrorMessage="1" prompt="control de deteccion" sqref="R12"/>
    <dataValidation allowBlank="1" showInputMessage="1" showErrorMessage="1" prompt="control correctivo" sqref="S12"/>
    <dataValidation type="list" allowBlank="1" showInputMessage="1" showErrorMessage="1" sqref="Z13:Z31 AA14:AA31">
      <formula1>"SI,NO"</formula1>
    </dataValidation>
    <dataValidation type="list" allowBlank="1" showInputMessage="1" showErrorMessage="1" sqref="V13:V31 W14:W31 X13:X31 Y14:Y31">
      <formula1>"SI, NO"</formula1>
    </dataValidation>
    <dataValidation type="list" allowBlank="1" showInputMessage="1" showErrorMessage="1" sqref="T13:T31 U14:U31">
      <formula1>"SI, NO,PARCIAL"</formula1>
    </dataValidation>
  </dataValidations>
  <printOptions horizontalCentered="1"/>
  <pageMargins left="0.31496062992126" right="0.27559055118110198" top="0.39" bottom="0.54" header="0" footer="0"/>
  <pageSetup scale="70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4122" r:id="rId4">
          <objectPr defaultSize="0" autoPict="0" r:id="rId5">
            <anchor moveWithCells="1" sizeWithCells="1">
              <from>
                <xdr:col>10</xdr:col>
                <xdr:colOff>0</xdr:colOff>
                <xdr:row>9</xdr:row>
                <xdr:rowOff>0</xdr:rowOff>
              </from>
              <to>
                <xdr:col>10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Visio.Drawing.11" shapeId="4122" r:id="rId4"/>
      </mc:Fallback>
    </mc:AlternateContent>
    <mc:AlternateContent xmlns:mc="http://schemas.openxmlformats.org/markup-compatibility/2006">
      <mc:Choice Requires="x14">
        <oleObject progId="Visio.Drawing.11" shapeId="4508" r:id="rId6">
          <objectPr defaultSize="0" autoPict="0" r:id="rId5">
            <anchor moveWithCells="1" sizeWithCells="1">
              <from>
                <xdr:col>10</xdr:col>
                <xdr:colOff>0</xdr:colOff>
                <xdr:row>7</xdr:row>
                <xdr:rowOff>0</xdr:rowOff>
              </from>
              <to>
                <xdr:col>10</xdr:col>
                <xdr:colOff>0</xdr:colOff>
                <xdr:row>7</xdr:row>
                <xdr:rowOff>0</xdr:rowOff>
              </to>
            </anchor>
          </objectPr>
        </oleObject>
      </mc:Choice>
      <mc:Fallback>
        <oleObject progId="Visio.Drawing.11" shapeId="450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FF6600"/>
  </sheetPr>
  <dimension ref="A1:W38"/>
  <sheetViews>
    <sheetView showGridLines="0" zoomScale="80" zoomScaleNormal="80" workbookViewId="0"/>
  </sheetViews>
  <sheetFormatPr baseColWidth="10" defaultColWidth="11.42578125" defaultRowHeight="13.9" customHeight="1" x14ac:dyDescent="0.2"/>
  <cols>
    <col min="1" max="1" width="4.7109375" style="50" customWidth="1"/>
    <col min="2" max="13" width="5.7109375" style="50" customWidth="1"/>
    <col min="14" max="18" width="5.7109375" style="63" customWidth="1"/>
    <col min="19" max="19" width="5.7109375" style="64" customWidth="1"/>
    <col min="20" max="21" width="5.7109375" style="50" customWidth="1"/>
    <col min="22" max="23" width="5.7109375" style="16" customWidth="1"/>
    <col min="24" max="256" width="4.7109375" style="50" customWidth="1"/>
    <col min="257" max="16384" width="11.42578125" style="50"/>
  </cols>
  <sheetData>
    <row r="1" spans="1:23" ht="16.5" x14ac:dyDescent="0.3">
      <c r="A1" s="44" t="s">
        <v>317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60"/>
      <c r="O1" s="60"/>
      <c r="P1" s="60"/>
      <c r="Q1" s="60"/>
      <c r="R1" s="60"/>
      <c r="S1" s="61"/>
      <c r="T1" s="28"/>
      <c r="U1" s="28"/>
      <c r="V1" s="56"/>
      <c r="W1" s="56"/>
    </row>
    <row r="2" spans="1:23" ht="13.9" customHeight="1" x14ac:dyDescent="0.2">
      <c r="B2" s="230"/>
      <c r="C2" s="231"/>
      <c r="D2" s="231"/>
      <c r="E2" s="232"/>
      <c r="F2" s="100" t="s">
        <v>306</v>
      </c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76" t="s">
        <v>290</v>
      </c>
      <c r="U2" s="76"/>
      <c r="V2" s="76"/>
      <c r="W2" s="76"/>
    </row>
    <row r="3" spans="1:23" ht="16.5" x14ac:dyDescent="0.2">
      <c r="B3" s="233"/>
      <c r="C3" s="234"/>
      <c r="D3" s="234"/>
      <c r="E3" s="235"/>
      <c r="F3" s="103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5"/>
      <c r="T3" s="75" t="s">
        <v>346</v>
      </c>
      <c r="U3" s="75"/>
      <c r="V3" s="75"/>
      <c r="W3" s="75"/>
    </row>
    <row r="4" spans="1:23" ht="16.5" x14ac:dyDescent="0.2">
      <c r="B4" s="233"/>
      <c r="C4" s="234"/>
      <c r="D4" s="234"/>
      <c r="E4" s="235"/>
      <c r="F4" s="76" t="s">
        <v>294</v>
      </c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 t="s">
        <v>293</v>
      </c>
      <c r="U4" s="76"/>
      <c r="V4" s="76"/>
      <c r="W4" s="76"/>
    </row>
    <row r="5" spans="1:23" ht="16.5" x14ac:dyDescent="0.2">
      <c r="B5" s="236"/>
      <c r="C5" s="237"/>
      <c r="D5" s="237"/>
      <c r="E5" s="238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5" t="s">
        <v>296</v>
      </c>
      <c r="U5" s="75"/>
      <c r="V5" s="75"/>
      <c r="W5" s="75"/>
    </row>
    <row r="6" spans="1:23" ht="13.9" customHeight="1" x14ac:dyDescent="0.2">
      <c r="B6" s="193" t="s">
        <v>4</v>
      </c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</row>
    <row r="7" spans="1:23" ht="16.5" x14ac:dyDescent="0.2">
      <c r="B7" s="193" t="str">
        <f>'1. IDENTIFICACIÓN Y DESCRIPCIÓN'!B7</f>
        <v>NOMBRE DEL PROCESO:</v>
      </c>
      <c r="C7" s="193"/>
      <c r="D7" s="193"/>
      <c r="E7" s="193"/>
      <c r="F7" s="151" t="str">
        <f>'1. IDENTIFICACIÓN Y DESCRIPCIÓN'!G7</f>
        <v>Todos los procesos</v>
      </c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</row>
    <row r="8" spans="1:23" ht="16.5" x14ac:dyDescent="0.2">
      <c r="B8" s="193" t="str">
        <f>'1. IDENTIFICACIÓN Y DESCRIPCIÓN'!B8</f>
        <v>OBJETIVO:</v>
      </c>
      <c r="C8" s="193"/>
      <c r="D8" s="193"/>
      <c r="E8" s="193"/>
      <c r="F8" s="228" t="str">
        <f>'1. IDENTIFICACIÓN Y DESCRIPCIÓN'!G8</f>
        <v xml:space="preserve">Realizar evaluaciones independientes a la gestion con el fin de generar alertas y recomendaciones que contribuyan al cumplimiento de los objetivos institucionales </v>
      </c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</row>
    <row r="9" spans="1:23" ht="4.9000000000000004" customHeight="1" x14ac:dyDescent="0.2">
      <c r="B9" s="25"/>
      <c r="C9" s="25"/>
      <c r="D9" s="25"/>
      <c r="E9" s="25"/>
      <c r="F9" s="25"/>
      <c r="G9" s="25"/>
      <c r="H9" s="25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</row>
    <row r="10" spans="1:23" ht="16.5" x14ac:dyDescent="0.2">
      <c r="B10" s="76" t="s">
        <v>107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</row>
    <row r="11" spans="1:23" ht="27.6" customHeight="1" x14ac:dyDescent="0.2">
      <c r="B11" s="256" t="s">
        <v>345</v>
      </c>
      <c r="C11" s="257"/>
      <c r="D11" s="255" t="s">
        <v>106</v>
      </c>
      <c r="E11" s="255"/>
      <c r="F11" s="255"/>
      <c r="G11" s="255"/>
      <c r="H11" s="255"/>
      <c r="I11" s="251" t="s">
        <v>46</v>
      </c>
      <c r="J11" s="252"/>
      <c r="K11" s="252"/>
      <c r="L11" s="252"/>
      <c r="M11" s="253"/>
      <c r="N11" s="248" t="s">
        <v>3</v>
      </c>
      <c r="O11" s="249"/>
      <c r="P11" s="249"/>
      <c r="Q11" s="249"/>
      <c r="R11" s="250"/>
      <c r="S11" s="240" t="s">
        <v>4</v>
      </c>
      <c r="T11" s="240"/>
      <c r="U11" s="240"/>
      <c r="V11" s="240"/>
      <c r="W11" s="240"/>
    </row>
    <row r="12" spans="1:23" ht="16.5" x14ac:dyDescent="0.2">
      <c r="B12" s="193" t="str">
        <f>'5. CONTROLES'!B13</f>
        <v>R1</v>
      </c>
      <c r="C12" s="193"/>
      <c r="D12" s="239">
        <f>'4. VALORACIÓN'!V11</f>
        <v>490</v>
      </c>
      <c r="E12" s="239"/>
      <c r="F12" s="239"/>
      <c r="G12" s="239"/>
      <c r="H12" s="239"/>
      <c r="I12" s="247">
        <f>'5. CONTROLES'!AM13*100</f>
        <v>40</v>
      </c>
      <c r="J12" s="247"/>
      <c r="K12" s="247"/>
      <c r="L12" s="247"/>
      <c r="M12" s="247"/>
      <c r="N12" s="247">
        <f>+D12*I12%</f>
        <v>196</v>
      </c>
      <c r="O12" s="247"/>
      <c r="P12" s="247"/>
      <c r="Q12" s="247"/>
      <c r="R12" s="247"/>
      <c r="S12" s="239">
        <f t="shared" ref="S12:S18" si="0">+D12-N12</f>
        <v>294</v>
      </c>
      <c r="T12" s="239"/>
      <c r="U12" s="239"/>
      <c r="V12" s="239"/>
      <c r="W12" s="239"/>
    </row>
    <row r="13" spans="1:23" ht="16.5" x14ac:dyDescent="0.2">
      <c r="B13" s="193" t="str">
        <f>'5. CONTROLES'!B14</f>
        <v>R2</v>
      </c>
      <c r="C13" s="193"/>
      <c r="D13" s="239">
        <f>'4. VALORACIÓN'!V12</f>
        <v>245</v>
      </c>
      <c r="E13" s="239"/>
      <c r="F13" s="239"/>
      <c r="G13" s="239"/>
      <c r="H13" s="239"/>
      <c r="I13" s="247">
        <f>'5. CONTROLES'!AM14*100</f>
        <v>100</v>
      </c>
      <c r="J13" s="247"/>
      <c r="K13" s="247"/>
      <c r="L13" s="247"/>
      <c r="M13" s="247"/>
      <c r="N13" s="247">
        <f t="shared" ref="N13:N27" si="1">+D13*I13%</f>
        <v>245</v>
      </c>
      <c r="O13" s="247"/>
      <c r="P13" s="247"/>
      <c r="Q13" s="247"/>
      <c r="R13" s="247"/>
      <c r="S13" s="239">
        <f t="shared" si="0"/>
        <v>0</v>
      </c>
      <c r="T13" s="239"/>
      <c r="U13" s="239"/>
      <c r="V13" s="239"/>
      <c r="W13" s="239"/>
    </row>
    <row r="14" spans="1:23" ht="16.5" x14ac:dyDescent="0.2">
      <c r="B14" s="193" t="str">
        <f>'5. CONTROLES'!B15</f>
        <v>R3</v>
      </c>
      <c r="C14" s="193"/>
      <c r="D14" s="239">
        <f>'4. VALORACIÓN'!V13</f>
        <v>175</v>
      </c>
      <c r="E14" s="239"/>
      <c r="F14" s="239"/>
      <c r="G14" s="239"/>
      <c r="H14" s="239"/>
      <c r="I14" s="247">
        <f>'5. CONTROLES'!AM15*100</f>
        <v>100</v>
      </c>
      <c r="J14" s="247"/>
      <c r="K14" s="247"/>
      <c r="L14" s="247"/>
      <c r="M14" s="247"/>
      <c r="N14" s="247">
        <f t="shared" si="1"/>
        <v>175</v>
      </c>
      <c r="O14" s="247"/>
      <c r="P14" s="247"/>
      <c r="Q14" s="247"/>
      <c r="R14" s="247"/>
      <c r="S14" s="239">
        <f t="shared" si="0"/>
        <v>0</v>
      </c>
      <c r="T14" s="239"/>
      <c r="U14" s="239"/>
      <c r="V14" s="239"/>
      <c r="W14" s="239"/>
    </row>
    <row r="15" spans="1:23" ht="16.5" x14ac:dyDescent="0.2">
      <c r="B15" s="193" t="str">
        <f>'5. CONTROLES'!B16</f>
        <v>R4</v>
      </c>
      <c r="C15" s="193"/>
      <c r="D15" s="239">
        <f>'4. VALORACIÓN'!V14</f>
        <v>350</v>
      </c>
      <c r="E15" s="239"/>
      <c r="F15" s="239"/>
      <c r="G15" s="239"/>
      <c r="H15" s="239"/>
      <c r="I15" s="247">
        <f>'5. CONTROLES'!AM16*100</f>
        <v>100</v>
      </c>
      <c r="J15" s="247"/>
      <c r="K15" s="247"/>
      <c r="L15" s="247"/>
      <c r="M15" s="247"/>
      <c r="N15" s="247">
        <f t="shared" si="1"/>
        <v>350</v>
      </c>
      <c r="O15" s="247"/>
      <c r="P15" s="247"/>
      <c r="Q15" s="247"/>
      <c r="R15" s="247"/>
      <c r="S15" s="239">
        <f t="shared" si="0"/>
        <v>0</v>
      </c>
      <c r="T15" s="239"/>
      <c r="U15" s="239"/>
      <c r="V15" s="239"/>
      <c r="W15" s="239"/>
    </row>
    <row r="16" spans="1:23" ht="16.5" x14ac:dyDescent="0.2">
      <c r="B16" s="193" t="str">
        <f>'5. CONTROLES'!B17</f>
        <v>R5</v>
      </c>
      <c r="C16" s="193"/>
      <c r="D16" s="239">
        <f>'4. VALORACIÓN'!V15</f>
        <v>490</v>
      </c>
      <c r="E16" s="239"/>
      <c r="F16" s="239"/>
      <c r="G16" s="239"/>
      <c r="H16" s="239"/>
      <c r="I16" s="247">
        <f>'5. CONTROLES'!AM17*100</f>
        <v>100</v>
      </c>
      <c r="J16" s="247"/>
      <c r="K16" s="247"/>
      <c r="L16" s="247"/>
      <c r="M16" s="247"/>
      <c r="N16" s="247">
        <f t="shared" si="1"/>
        <v>490</v>
      </c>
      <c r="O16" s="247"/>
      <c r="P16" s="247"/>
      <c r="Q16" s="247"/>
      <c r="R16" s="247"/>
      <c r="S16" s="239">
        <f t="shared" si="0"/>
        <v>0</v>
      </c>
      <c r="T16" s="239"/>
      <c r="U16" s="239"/>
      <c r="V16" s="239"/>
      <c r="W16" s="239"/>
    </row>
    <row r="17" spans="2:23" ht="16.5" x14ac:dyDescent="0.2">
      <c r="B17" s="193" t="str">
        <f>'5. CONTROLES'!B18</f>
        <v>R6</v>
      </c>
      <c r="C17" s="193"/>
      <c r="D17" s="241">
        <f>'4. VALORACIÓN'!V16</f>
        <v>700</v>
      </c>
      <c r="E17" s="241"/>
      <c r="F17" s="241"/>
      <c r="G17" s="241"/>
      <c r="H17" s="241"/>
      <c r="I17" s="247">
        <f>'5. CONTROLES'!AM18*100</f>
        <v>100</v>
      </c>
      <c r="J17" s="247"/>
      <c r="K17" s="247"/>
      <c r="L17" s="247"/>
      <c r="M17" s="247"/>
      <c r="N17" s="247">
        <f>+D17*I17%</f>
        <v>700</v>
      </c>
      <c r="O17" s="247"/>
      <c r="P17" s="247"/>
      <c r="Q17" s="247"/>
      <c r="R17" s="247"/>
      <c r="S17" s="239">
        <f t="shared" si="0"/>
        <v>0</v>
      </c>
      <c r="T17" s="239"/>
      <c r="U17" s="239"/>
      <c r="V17" s="239"/>
      <c r="W17" s="239"/>
    </row>
    <row r="18" spans="2:23" ht="16.5" x14ac:dyDescent="0.2">
      <c r="B18" s="193" t="str">
        <f>'5. CONTROLES'!B19</f>
        <v>R7</v>
      </c>
      <c r="C18" s="193"/>
      <c r="D18" s="239">
        <f>'4. VALORACIÓN'!V17</f>
        <v>210</v>
      </c>
      <c r="E18" s="239"/>
      <c r="F18" s="239"/>
      <c r="G18" s="239"/>
      <c r="H18" s="239"/>
      <c r="I18" s="247">
        <f>'5. CONTROLES'!AM19*100</f>
        <v>65</v>
      </c>
      <c r="J18" s="247"/>
      <c r="K18" s="247"/>
      <c r="L18" s="247"/>
      <c r="M18" s="247"/>
      <c r="N18" s="247">
        <f t="shared" si="1"/>
        <v>136.5</v>
      </c>
      <c r="O18" s="247"/>
      <c r="P18" s="247"/>
      <c r="Q18" s="247"/>
      <c r="R18" s="247"/>
      <c r="S18" s="239">
        <f t="shared" si="0"/>
        <v>73.5</v>
      </c>
      <c r="T18" s="239"/>
      <c r="U18" s="239"/>
      <c r="V18" s="239"/>
      <c r="W18" s="239"/>
    </row>
    <row r="19" spans="2:23" ht="16.5" x14ac:dyDescent="0.2">
      <c r="B19" s="193" t="str">
        <f>'5. CONTROLES'!B20</f>
        <v>R8</v>
      </c>
      <c r="C19" s="193"/>
      <c r="D19" s="241">
        <f>'4. VALORACIÓN'!V18</f>
        <v>700</v>
      </c>
      <c r="E19" s="241"/>
      <c r="F19" s="241"/>
      <c r="G19" s="241"/>
      <c r="H19" s="241"/>
      <c r="I19" s="247">
        <f>'5. CONTROLES'!AM20*100</f>
        <v>100</v>
      </c>
      <c r="J19" s="247"/>
      <c r="K19" s="247"/>
      <c r="L19" s="247"/>
      <c r="M19" s="247"/>
      <c r="N19" s="247">
        <f t="shared" si="1"/>
        <v>700</v>
      </c>
      <c r="O19" s="247"/>
      <c r="P19" s="247"/>
      <c r="Q19" s="247"/>
      <c r="R19" s="247"/>
      <c r="S19" s="239">
        <f t="shared" ref="S19:S27" si="2">+D19-N19</f>
        <v>0</v>
      </c>
      <c r="T19" s="239"/>
      <c r="U19" s="239"/>
      <c r="V19" s="239"/>
      <c r="W19" s="239"/>
    </row>
    <row r="20" spans="2:23" ht="16.5" x14ac:dyDescent="0.2">
      <c r="B20" s="193" t="str">
        <f>'5. CONTROLES'!B21</f>
        <v>R9</v>
      </c>
      <c r="C20" s="193"/>
      <c r="D20" s="241">
        <f>'4. VALORACIÓN'!V19</f>
        <v>700</v>
      </c>
      <c r="E20" s="241"/>
      <c r="F20" s="241"/>
      <c r="G20" s="241"/>
      <c r="H20" s="241"/>
      <c r="I20" s="247">
        <f>'5. CONTROLES'!AM21*100</f>
        <v>95</v>
      </c>
      <c r="J20" s="247"/>
      <c r="K20" s="247"/>
      <c r="L20" s="247"/>
      <c r="M20" s="247"/>
      <c r="N20" s="247">
        <f t="shared" si="1"/>
        <v>665</v>
      </c>
      <c r="O20" s="247"/>
      <c r="P20" s="247"/>
      <c r="Q20" s="247"/>
      <c r="R20" s="247"/>
      <c r="S20" s="239">
        <f t="shared" si="2"/>
        <v>35</v>
      </c>
      <c r="T20" s="239"/>
      <c r="U20" s="239"/>
      <c r="V20" s="239"/>
      <c r="W20" s="239"/>
    </row>
    <row r="21" spans="2:23" ht="16.5" x14ac:dyDescent="0.2">
      <c r="B21" s="193" t="str">
        <f>'5. CONTROLES'!B22</f>
        <v>R10</v>
      </c>
      <c r="C21" s="193"/>
      <c r="D21" s="239">
        <f>'4. VALORACIÓN'!V20</f>
        <v>490</v>
      </c>
      <c r="E21" s="239"/>
      <c r="F21" s="239"/>
      <c r="G21" s="239"/>
      <c r="H21" s="239"/>
      <c r="I21" s="247">
        <f>'5. CONTROLES'!AM22*100</f>
        <v>100</v>
      </c>
      <c r="J21" s="247"/>
      <c r="K21" s="247"/>
      <c r="L21" s="247"/>
      <c r="M21" s="247"/>
      <c r="N21" s="247">
        <f t="shared" si="1"/>
        <v>490</v>
      </c>
      <c r="O21" s="247"/>
      <c r="P21" s="247"/>
      <c r="Q21" s="247"/>
      <c r="R21" s="247"/>
      <c r="S21" s="239">
        <f t="shared" si="2"/>
        <v>0</v>
      </c>
      <c r="T21" s="239"/>
      <c r="U21" s="239"/>
      <c r="V21" s="239"/>
      <c r="W21" s="239"/>
    </row>
    <row r="22" spans="2:23" ht="16.5" x14ac:dyDescent="0.2">
      <c r="B22" s="193" t="str">
        <f>'5. CONTROLES'!B23</f>
        <v>R11</v>
      </c>
      <c r="C22" s="193"/>
      <c r="D22" s="241">
        <f>'4. VALORACIÓN'!V21</f>
        <v>700</v>
      </c>
      <c r="E22" s="241"/>
      <c r="F22" s="241"/>
      <c r="G22" s="241"/>
      <c r="H22" s="241"/>
      <c r="I22" s="247">
        <f>'5. CONTROLES'!AM23*100</f>
        <v>100</v>
      </c>
      <c r="J22" s="247"/>
      <c r="K22" s="247"/>
      <c r="L22" s="247"/>
      <c r="M22" s="247"/>
      <c r="N22" s="247">
        <f t="shared" si="1"/>
        <v>700</v>
      </c>
      <c r="O22" s="247"/>
      <c r="P22" s="247"/>
      <c r="Q22" s="247"/>
      <c r="R22" s="247"/>
      <c r="S22" s="239">
        <f t="shared" si="2"/>
        <v>0</v>
      </c>
      <c r="T22" s="239"/>
      <c r="U22" s="239"/>
      <c r="V22" s="239"/>
      <c r="W22" s="239"/>
    </row>
    <row r="23" spans="2:23" ht="16.5" x14ac:dyDescent="0.2">
      <c r="B23" s="193" t="str">
        <f>'5. CONTROLES'!B24</f>
        <v>R12</v>
      </c>
      <c r="C23" s="193"/>
      <c r="D23" s="254">
        <f>'4. VALORACIÓN'!V22</f>
        <v>125</v>
      </c>
      <c r="E23" s="254"/>
      <c r="F23" s="254"/>
      <c r="G23" s="254"/>
      <c r="H23" s="254"/>
      <c r="I23" s="247">
        <f>'5. CONTROLES'!AM24*100</f>
        <v>30</v>
      </c>
      <c r="J23" s="247"/>
      <c r="K23" s="247"/>
      <c r="L23" s="247"/>
      <c r="M23" s="247"/>
      <c r="N23" s="247">
        <f t="shared" si="1"/>
        <v>37.5</v>
      </c>
      <c r="O23" s="247"/>
      <c r="P23" s="247"/>
      <c r="Q23" s="247"/>
      <c r="R23" s="247"/>
      <c r="S23" s="239">
        <f t="shared" si="2"/>
        <v>87.5</v>
      </c>
      <c r="T23" s="239"/>
      <c r="U23" s="239"/>
      <c r="V23" s="239"/>
      <c r="W23" s="239"/>
    </row>
    <row r="24" spans="2:23" ht="16.5" x14ac:dyDescent="0.2">
      <c r="B24" s="193" t="str">
        <f>'5. CONTROLES'!B25</f>
        <v>R13</v>
      </c>
      <c r="C24" s="193"/>
      <c r="D24" s="239">
        <f>'4. VALORACIÓN'!V23</f>
        <v>175</v>
      </c>
      <c r="E24" s="239"/>
      <c r="F24" s="239"/>
      <c r="G24" s="239"/>
      <c r="H24" s="239"/>
      <c r="I24" s="247">
        <f>'5. CONTROLES'!AM25*100</f>
        <v>30</v>
      </c>
      <c r="J24" s="247"/>
      <c r="K24" s="247"/>
      <c r="L24" s="247"/>
      <c r="M24" s="247"/>
      <c r="N24" s="247">
        <f t="shared" si="1"/>
        <v>52.5</v>
      </c>
      <c r="O24" s="247"/>
      <c r="P24" s="247"/>
      <c r="Q24" s="247"/>
      <c r="R24" s="247"/>
      <c r="S24" s="239">
        <f t="shared" si="2"/>
        <v>122.5</v>
      </c>
      <c r="T24" s="239"/>
      <c r="U24" s="239"/>
      <c r="V24" s="239"/>
      <c r="W24" s="239"/>
    </row>
    <row r="25" spans="2:23" ht="16.5" x14ac:dyDescent="0.2">
      <c r="B25" s="193" t="str">
        <f>'5. CONTROLES'!B26</f>
        <v>R14</v>
      </c>
      <c r="C25" s="193"/>
      <c r="D25" s="239">
        <f>'4. VALORACIÓN'!V24</f>
        <v>175</v>
      </c>
      <c r="E25" s="239"/>
      <c r="F25" s="239"/>
      <c r="G25" s="239"/>
      <c r="H25" s="239"/>
      <c r="I25" s="247">
        <f>'5. CONTROLES'!AM26*100</f>
        <v>65</v>
      </c>
      <c r="J25" s="247"/>
      <c r="K25" s="247"/>
      <c r="L25" s="247"/>
      <c r="M25" s="247"/>
      <c r="N25" s="247">
        <f t="shared" si="1"/>
        <v>113.75</v>
      </c>
      <c r="O25" s="247"/>
      <c r="P25" s="247"/>
      <c r="Q25" s="247"/>
      <c r="R25" s="247"/>
      <c r="S25" s="239">
        <f t="shared" si="2"/>
        <v>61.25</v>
      </c>
      <c r="T25" s="239"/>
      <c r="U25" s="239"/>
      <c r="V25" s="239"/>
      <c r="W25" s="239"/>
    </row>
    <row r="26" spans="2:23" ht="16.5" x14ac:dyDescent="0.2">
      <c r="B26" s="193" t="str">
        <f>'5. CONTROLES'!B27</f>
        <v>R15</v>
      </c>
      <c r="C26" s="193"/>
      <c r="D26" s="239">
        <f>'4. VALORACIÓN'!V25</f>
        <v>147</v>
      </c>
      <c r="E26" s="239"/>
      <c r="F26" s="239"/>
      <c r="G26" s="239"/>
      <c r="H26" s="239"/>
      <c r="I26" s="247">
        <f>'5. CONTROLES'!AM27*100</f>
        <v>30</v>
      </c>
      <c r="J26" s="247"/>
      <c r="K26" s="247"/>
      <c r="L26" s="247"/>
      <c r="M26" s="247"/>
      <c r="N26" s="247">
        <f t="shared" si="1"/>
        <v>44.1</v>
      </c>
      <c r="O26" s="247"/>
      <c r="P26" s="247"/>
      <c r="Q26" s="247"/>
      <c r="R26" s="247"/>
      <c r="S26" s="239">
        <f t="shared" si="2"/>
        <v>102.9</v>
      </c>
      <c r="T26" s="239"/>
      <c r="U26" s="239"/>
      <c r="V26" s="239"/>
      <c r="W26" s="239"/>
    </row>
    <row r="27" spans="2:23" ht="16.5" x14ac:dyDescent="0.2">
      <c r="B27" s="193" t="str">
        <f>'5. CONTROLES'!B28</f>
        <v>R16</v>
      </c>
      <c r="C27" s="193"/>
      <c r="D27" s="239">
        <f>'4. VALORACIÓN'!V26</f>
        <v>343</v>
      </c>
      <c r="E27" s="239"/>
      <c r="F27" s="239"/>
      <c r="G27" s="239"/>
      <c r="H27" s="239"/>
      <c r="I27" s="247">
        <f>'5. CONTROLES'!AM28*100</f>
        <v>60</v>
      </c>
      <c r="J27" s="247"/>
      <c r="K27" s="247"/>
      <c r="L27" s="247"/>
      <c r="M27" s="247"/>
      <c r="N27" s="247">
        <f t="shared" si="1"/>
        <v>205.79999999999998</v>
      </c>
      <c r="O27" s="247"/>
      <c r="P27" s="247"/>
      <c r="Q27" s="247"/>
      <c r="R27" s="247"/>
      <c r="S27" s="239">
        <f t="shared" si="2"/>
        <v>137.20000000000002</v>
      </c>
      <c r="T27" s="239"/>
      <c r="U27" s="239"/>
      <c r="V27" s="239"/>
      <c r="W27" s="239"/>
    </row>
    <row r="28" spans="2:23" ht="16.5" x14ac:dyDescent="0.2">
      <c r="B28" s="193" t="str">
        <f>'5. CONTROLES'!B29</f>
        <v>R17</v>
      </c>
      <c r="C28" s="193"/>
      <c r="D28" s="239">
        <f>'4. VALORACIÓN'!V27</f>
        <v>490</v>
      </c>
      <c r="E28" s="239"/>
      <c r="F28" s="239"/>
      <c r="G28" s="239"/>
      <c r="H28" s="239"/>
      <c r="I28" s="247">
        <f>'5. CONTROLES'!AM29*100</f>
        <v>60</v>
      </c>
      <c r="J28" s="247"/>
      <c r="K28" s="247"/>
      <c r="L28" s="247"/>
      <c r="M28" s="247"/>
      <c r="N28" s="247">
        <f>+D28*I28%</f>
        <v>294</v>
      </c>
      <c r="O28" s="247"/>
      <c r="P28" s="247"/>
      <c r="Q28" s="247"/>
      <c r="R28" s="247"/>
      <c r="S28" s="239">
        <f>+D28-N28</f>
        <v>196</v>
      </c>
      <c r="T28" s="239"/>
      <c r="U28" s="239"/>
      <c r="V28" s="239"/>
      <c r="W28" s="239"/>
    </row>
    <row r="29" spans="2:23" ht="16.5" x14ac:dyDescent="0.2">
      <c r="B29" s="193" t="str">
        <f>'5. CONTROLES'!B30</f>
        <v>R18</v>
      </c>
      <c r="C29" s="193"/>
      <c r="D29" s="241">
        <f>'4. VALORACIÓN'!V28</f>
        <v>700</v>
      </c>
      <c r="E29" s="241"/>
      <c r="F29" s="241"/>
      <c r="G29" s="241"/>
      <c r="H29" s="241"/>
      <c r="I29" s="247">
        <f>'5. CONTROLES'!AM30*100</f>
        <v>60</v>
      </c>
      <c r="J29" s="247"/>
      <c r="K29" s="247"/>
      <c r="L29" s="247"/>
      <c r="M29" s="247"/>
      <c r="N29" s="247">
        <f>+D29*I29%</f>
        <v>420</v>
      </c>
      <c r="O29" s="247"/>
      <c r="P29" s="247"/>
      <c r="Q29" s="247"/>
      <c r="R29" s="247"/>
      <c r="S29" s="239">
        <f>+D29-N29</f>
        <v>280</v>
      </c>
      <c r="T29" s="239"/>
      <c r="U29" s="239"/>
      <c r="V29" s="239"/>
      <c r="W29" s="239"/>
    </row>
    <row r="30" spans="2:23" ht="16.5" x14ac:dyDescent="0.2">
      <c r="B30" s="193" t="str">
        <f>'5. CONTROLES'!B31</f>
        <v>R19</v>
      </c>
      <c r="C30" s="193"/>
      <c r="D30" s="239">
        <f>'4. VALORACIÓN'!V29</f>
        <v>490</v>
      </c>
      <c r="E30" s="239"/>
      <c r="F30" s="239"/>
      <c r="G30" s="239"/>
      <c r="H30" s="239"/>
      <c r="I30" s="247">
        <f>'5. CONTROLES'!AM31*100</f>
        <v>25</v>
      </c>
      <c r="J30" s="247"/>
      <c r="K30" s="247"/>
      <c r="L30" s="247"/>
      <c r="M30" s="247"/>
      <c r="N30" s="247">
        <f>+D30*I30%</f>
        <v>122.5</v>
      </c>
      <c r="O30" s="247"/>
      <c r="P30" s="247"/>
      <c r="Q30" s="247"/>
      <c r="R30" s="247"/>
      <c r="S30" s="239">
        <f>+D30-N30</f>
        <v>367.5</v>
      </c>
      <c r="T30" s="239"/>
      <c r="U30" s="239"/>
      <c r="V30" s="239"/>
      <c r="W30" s="239"/>
    </row>
    <row r="31" spans="2:23" ht="4.9000000000000004" customHeight="1" x14ac:dyDescent="0.3">
      <c r="B31" s="57"/>
      <c r="C31" s="57"/>
      <c r="D31" s="58"/>
      <c r="E31" s="58"/>
      <c r="F31" s="58"/>
      <c r="G31" s="58"/>
      <c r="H31" s="58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8"/>
      <c r="T31" s="57"/>
      <c r="U31" s="57"/>
      <c r="V31" s="56"/>
      <c r="W31" s="56"/>
    </row>
    <row r="32" spans="2:23" ht="16.5" x14ac:dyDescent="0.3">
      <c r="B32" s="57"/>
      <c r="C32" s="57"/>
      <c r="D32" s="76" t="s">
        <v>1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</row>
    <row r="33" spans="1:23" ht="16.5" x14ac:dyDescent="0.3">
      <c r="B33" s="57"/>
      <c r="C33" s="57"/>
      <c r="D33" s="225" t="s">
        <v>2</v>
      </c>
      <c r="E33" s="226"/>
      <c r="F33" s="226"/>
      <c r="G33" s="226"/>
      <c r="H33" s="227"/>
      <c r="I33" s="205" t="s">
        <v>47</v>
      </c>
      <c r="J33" s="205"/>
      <c r="K33" s="205"/>
      <c r="L33" s="205"/>
      <c r="M33" s="205"/>
      <c r="N33" s="246" t="s">
        <v>3</v>
      </c>
      <c r="O33" s="246"/>
      <c r="P33" s="246"/>
      <c r="Q33" s="246"/>
      <c r="R33" s="246"/>
      <c r="S33" s="229" t="s">
        <v>4</v>
      </c>
      <c r="T33" s="229"/>
      <c r="U33" s="229"/>
      <c r="V33" s="229"/>
      <c r="W33" s="229"/>
    </row>
    <row r="34" spans="1:23" ht="16.5" x14ac:dyDescent="0.3">
      <c r="A34" s="16"/>
      <c r="B34" s="56"/>
      <c r="C34" s="56"/>
      <c r="D34" s="241">
        <f>'4. VALORACIÓN'!AH32</f>
        <v>522.34110196326787</v>
      </c>
      <c r="E34" s="241"/>
      <c r="F34" s="241"/>
      <c r="G34" s="241"/>
      <c r="H34" s="241"/>
      <c r="I34" s="242">
        <f>'5. CONTROLES'!AP13*100</f>
        <v>71.578947368421069</v>
      </c>
      <c r="J34" s="242"/>
      <c r="K34" s="242"/>
      <c r="L34" s="242"/>
      <c r="M34" s="242"/>
      <c r="N34" s="243">
        <f>+D34*I34%</f>
        <v>373.88626245791812</v>
      </c>
      <c r="O34" s="244"/>
      <c r="P34" s="244"/>
      <c r="Q34" s="244"/>
      <c r="R34" s="245"/>
      <c r="S34" s="239">
        <f>+D34-N34</f>
        <v>148.45483950534975</v>
      </c>
      <c r="T34" s="239"/>
      <c r="U34" s="239"/>
      <c r="V34" s="239"/>
      <c r="W34" s="239"/>
    </row>
    <row r="35" spans="1:23" ht="4.9000000000000004" customHeight="1" x14ac:dyDescent="0.3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60"/>
      <c r="O35" s="60"/>
      <c r="P35" s="60"/>
      <c r="Q35" s="60"/>
      <c r="R35" s="60"/>
      <c r="S35" s="61"/>
      <c r="T35" s="28"/>
      <c r="U35" s="28"/>
      <c r="V35" s="56"/>
      <c r="W35" s="56"/>
    </row>
    <row r="36" spans="1:23" ht="13.9" customHeight="1" x14ac:dyDescent="0.2">
      <c r="B36" s="225" t="s">
        <v>316</v>
      </c>
      <c r="C36" s="226"/>
      <c r="D36" s="226"/>
      <c r="E36" s="226"/>
      <c r="F36" s="226"/>
      <c r="G36" s="226"/>
      <c r="H36" s="227"/>
      <c r="I36" s="76" t="s">
        <v>311</v>
      </c>
      <c r="J36" s="76"/>
      <c r="K36" s="76"/>
      <c r="L36" s="76"/>
      <c r="M36" s="76"/>
      <c r="N36" s="76"/>
      <c r="O36" s="76"/>
      <c r="P36" s="76"/>
      <c r="Q36" s="225" t="s">
        <v>313</v>
      </c>
      <c r="R36" s="226"/>
      <c r="S36" s="226"/>
      <c r="T36" s="226"/>
      <c r="U36" s="226"/>
      <c r="V36" s="226"/>
      <c r="W36" s="227"/>
    </row>
    <row r="37" spans="1:23" ht="13.9" customHeight="1" x14ac:dyDescent="0.2">
      <c r="B37" s="75" t="s">
        <v>309</v>
      </c>
      <c r="C37" s="75"/>
      <c r="D37" s="75"/>
      <c r="E37" s="75"/>
      <c r="F37" s="75"/>
      <c r="G37" s="75"/>
      <c r="H37" s="75"/>
      <c r="I37" s="75" t="s">
        <v>312</v>
      </c>
      <c r="J37" s="75"/>
      <c r="K37" s="75"/>
      <c r="L37" s="75"/>
      <c r="M37" s="75"/>
      <c r="N37" s="75"/>
      <c r="O37" s="75"/>
      <c r="P37" s="75"/>
      <c r="Q37" s="75" t="s">
        <v>308</v>
      </c>
      <c r="R37" s="75"/>
      <c r="S37" s="75"/>
      <c r="T37" s="75"/>
      <c r="U37" s="75"/>
      <c r="V37" s="75"/>
      <c r="W37" s="75"/>
    </row>
    <row r="38" spans="1:23" ht="13.9" customHeight="1" x14ac:dyDescent="0.2">
      <c r="B38" s="75" t="s">
        <v>310</v>
      </c>
      <c r="C38" s="75"/>
      <c r="D38" s="75"/>
      <c r="E38" s="75"/>
      <c r="F38" s="75"/>
      <c r="G38" s="75"/>
      <c r="H38" s="75"/>
      <c r="I38" s="75" t="s">
        <v>314</v>
      </c>
      <c r="J38" s="75"/>
      <c r="K38" s="75"/>
      <c r="L38" s="75"/>
      <c r="M38" s="75"/>
      <c r="N38" s="75"/>
      <c r="O38" s="75"/>
      <c r="P38" s="75"/>
      <c r="Q38" s="75" t="s">
        <v>315</v>
      </c>
      <c r="R38" s="75"/>
      <c r="S38" s="75"/>
      <c r="T38" s="75"/>
      <c r="U38" s="75"/>
      <c r="V38" s="75"/>
      <c r="W38" s="75"/>
    </row>
  </sheetData>
  <sheetProtection selectLockedCells="1" selectUnlockedCells="1"/>
  <mergeCells count="131">
    <mergeCell ref="B13:C13"/>
    <mergeCell ref="B14:C14"/>
    <mergeCell ref="B27:C27"/>
    <mergeCell ref="B28:C28"/>
    <mergeCell ref="B29:C29"/>
    <mergeCell ref="B30:C30"/>
    <mergeCell ref="D11:H11"/>
    <mergeCell ref="D12:H12"/>
    <mergeCell ref="D13:H13"/>
    <mergeCell ref="D14:H14"/>
    <mergeCell ref="D15:H15"/>
    <mergeCell ref="D16:H16"/>
    <mergeCell ref="B21:C21"/>
    <mergeCell ref="B22:C22"/>
    <mergeCell ref="B23:C23"/>
    <mergeCell ref="B24:C24"/>
    <mergeCell ref="B25:C25"/>
    <mergeCell ref="B26:C26"/>
    <mergeCell ref="B15:C15"/>
    <mergeCell ref="B16:C16"/>
    <mergeCell ref="B17:C17"/>
    <mergeCell ref="B18:C18"/>
    <mergeCell ref="B19:C19"/>
    <mergeCell ref="B20:C20"/>
    <mergeCell ref="B11:C11"/>
    <mergeCell ref="B12:C12"/>
    <mergeCell ref="D30:H30"/>
    <mergeCell ref="D17:H17"/>
    <mergeCell ref="D19:H19"/>
    <mergeCell ref="D20:H20"/>
    <mergeCell ref="D22:H22"/>
    <mergeCell ref="D29:H29"/>
    <mergeCell ref="D18:H18"/>
    <mergeCell ref="D21:H21"/>
    <mergeCell ref="D23:H23"/>
    <mergeCell ref="D24:H24"/>
    <mergeCell ref="D25:H25"/>
    <mergeCell ref="D26:H26"/>
    <mergeCell ref="N11:R11"/>
    <mergeCell ref="N12:R12"/>
    <mergeCell ref="N13:R13"/>
    <mergeCell ref="N14:R14"/>
    <mergeCell ref="N15:R15"/>
    <mergeCell ref="N16:R16"/>
    <mergeCell ref="N17:R17"/>
    <mergeCell ref="N18:R18"/>
    <mergeCell ref="I23:M23"/>
    <mergeCell ref="I17:M17"/>
    <mergeCell ref="I18:M18"/>
    <mergeCell ref="I19:M19"/>
    <mergeCell ref="I20:M20"/>
    <mergeCell ref="I21:M21"/>
    <mergeCell ref="I22:M22"/>
    <mergeCell ref="I11:M11"/>
    <mergeCell ref="I12:M12"/>
    <mergeCell ref="I13:M13"/>
    <mergeCell ref="I14:M14"/>
    <mergeCell ref="I15:M15"/>
    <mergeCell ref="I16:M16"/>
    <mergeCell ref="S13:W13"/>
    <mergeCell ref="S14:W14"/>
    <mergeCell ref="S15:W15"/>
    <mergeCell ref="S16:W16"/>
    <mergeCell ref="S17:W17"/>
    <mergeCell ref="N25:R25"/>
    <mergeCell ref="N26:R26"/>
    <mergeCell ref="N27:R27"/>
    <mergeCell ref="N28:R28"/>
    <mergeCell ref="N19:R19"/>
    <mergeCell ref="N20:R20"/>
    <mergeCell ref="N21:R21"/>
    <mergeCell ref="N22:R22"/>
    <mergeCell ref="N23:R23"/>
    <mergeCell ref="N24:R24"/>
    <mergeCell ref="D34:H34"/>
    <mergeCell ref="I34:M34"/>
    <mergeCell ref="N34:R34"/>
    <mergeCell ref="S34:W34"/>
    <mergeCell ref="D33:H33"/>
    <mergeCell ref="I33:M33"/>
    <mergeCell ref="N33:R33"/>
    <mergeCell ref="S24:W24"/>
    <mergeCell ref="S25:W25"/>
    <mergeCell ref="S26:W26"/>
    <mergeCell ref="S27:W27"/>
    <mergeCell ref="S28:W28"/>
    <mergeCell ref="S29:W29"/>
    <mergeCell ref="N29:R29"/>
    <mergeCell ref="N30:R30"/>
    <mergeCell ref="I29:M29"/>
    <mergeCell ref="I30:M30"/>
    <mergeCell ref="I24:M24"/>
    <mergeCell ref="I25:M25"/>
    <mergeCell ref="I26:M26"/>
    <mergeCell ref="I27:M27"/>
    <mergeCell ref="I28:M28"/>
    <mergeCell ref="D27:H27"/>
    <mergeCell ref="D28:H28"/>
    <mergeCell ref="F4:S5"/>
    <mergeCell ref="B6:W6"/>
    <mergeCell ref="B7:E7"/>
    <mergeCell ref="B8:E8"/>
    <mergeCell ref="F7:W7"/>
    <mergeCell ref="F8:W8"/>
    <mergeCell ref="S33:W33"/>
    <mergeCell ref="D32:W32"/>
    <mergeCell ref="T2:W2"/>
    <mergeCell ref="T4:W4"/>
    <mergeCell ref="T3:W3"/>
    <mergeCell ref="T5:W5"/>
    <mergeCell ref="B2:E5"/>
    <mergeCell ref="F2:S3"/>
    <mergeCell ref="S30:W30"/>
    <mergeCell ref="S11:W11"/>
    <mergeCell ref="B10:W10"/>
    <mergeCell ref="S19:W19"/>
    <mergeCell ref="S20:W20"/>
    <mergeCell ref="S21:W21"/>
    <mergeCell ref="S22:W22"/>
    <mergeCell ref="S18:W18"/>
    <mergeCell ref="S23:W23"/>
    <mergeCell ref="S12:W12"/>
    <mergeCell ref="Q38:W38"/>
    <mergeCell ref="B36:H36"/>
    <mergeCell ref="B37:H37"/>
    <mergeCell ref="B38:H38"/>
    <mergeCell ref="I36:P36"/>
    <mergeCell ref="I37:P37"/>
    <mergeCell ref="I38:P38"/>
    <mergeCell ref="Q36:W36"/>
    <mergeCell ref="Q37:W37"/>
  </mergeCells>
  <phoneticPr fontId="0" type="noConversion"/>
  <conditionalFormatting sqref="S34 D34 D31:H31 D12:D22 D24:D30 S12:S31">
    <cfRule type="cellIs" dxfId="16" priority="8" stopIfTrue="1" operator="between">
      <formula>491</formula>
      <formula>1000</formula>
    </cfRule>
    <cfRule type="cellIs" dxfId="15" priority="9" stopIfTrue="1" operator="between">
      <formula>125</formula>
      <formula>515</formula>
    </cfRule>
    <cfRule type="cellIs" dxfId="14" priority="10" stopIfTrue="1" operator="between">
      <formula>51</formula>
      <formula>125</formula>
    </cfRule>
  </conditionalFormatting>
  <pageMargins left="0.45" right="0.45" top="0.53" bottom="1" header="0" footer="0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7173" r:id="rId4">
          <objectPr defaultSize="0" autoPict="0" r:id="rId5">
            <anchor moveWithCells="1" sizeWithCells="1">
              <from>
                <xdr:col>9</xdr:col>
                <xdr:colOff>0</xdr:colOff>
                <xdr:row>9</xdr:row>
                <xdr:rowOff>0</xdr:rowOff>
              </from>
              <to>
                <xdr:col>9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Visio.Drawing.11" shapeId="7173" r:id="rId4"/>
      </mc:Fallback>
    </mc:AlternateContent>
    <mc:AlternateContent xmlns:mc="http://schemas.openxmlformats.org/markup-compatibility/2006">
      <mc:Choice Requires="x14">
        <oleObject progId="Visio.Drawing.11" shapeId="7524" r:id="rId6">
          <objectPr defaultSize="0" autoPict="0" r:id="rId5">
            <anchor moveWithCells="1" sizeWithCells="1">
              <from>
                <xdr:col>9</xdr:col>
                <xdr:colOff>0</xdr:colOff>
                <xdr:row>7</xdr:row>
                <xdr:rowOff>0</xdr:rowOff>
              </from>
              <to>
                <xdr:col>9</xdr:col>
                <xdr:colOff>0</xdr:colOff>
                <xdr:row>7</xdr:row>
                <xdr:rowOff>0</xdr:rowOff>
              </to>
            </anchor>
          </objectPr>
        </oleObject>
      </mc:Choice>
      <mc:Fallback>
        <oleObject progId="Visio.Drawing.11" shapeId="752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6600"/>
  </sheetPr>
  <dimension ref="A1:AG40"/>
  <sheetViews>
    <sheetView showGridLines="0" zoomScale="80" zoomScaleNormal="80" workbookViewId="0"/>
  </sheetViews>
  <sheetFormatPr baseColWidth="10" defaultColWidth="11.42578125" defaultRowHeight="16.5" x14ac:dyDescent="0.2"/>
  <cols>
    <col min="1" max="256" width="4.7109375" style="50" customWidth="1"/>
    <col min="257" max="16384" width="11.42578125" style="50"/>
  </cols>
  <sheetData>
    <row r="1" spans="1:33" x14ac:dyDescent="0.2">
      <c r="A1" s="44" t="s">
        <v>317</v>
      </c>
    </row>
    <row r="2" spans="1:33" x14ac:dyDescent="0.2">
      <c r="B2" s="117"/>
      <c r="C2" s="117"/>
      <c r="D2" s="117"/>
      <c r="E2" s="117"/>
      <c r="F2" s="117"/>
      <c r="G2" s="117" t="s">
        <v>306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 t="s">
        <v>290</v>
      </c>
      <c r="AC2" s="117"/>
      <c r="AD2" s="117"/>
      <c r="AE2" s="117"/>
      <c r="AF2" s="16"/>
      <c r="AG2" s="53"/>
    </row>
    <row r="3" spans="1:33" x14ac:dyDescent="0.2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08" t="s">
        <v>347</v>
      </c>
      <c r="AC3" s="108"/>
      <c r="AD3" s="108"/>
      <c r="AE3" s="108"/>
      <c r="AF3" s="16"/>
      <c r="AG3" s="53"/>
    </row>
    <row r="4" spans="1:33" x14ac:dyDescent="0.2">
      <c r="B4" s="117"/>
      <c r="C4" s="117"/>
      <c r="D4" s="117"/>
      <c r="E4" s="117"/>
      <c r="F4" s="117"/>
      <c r="G4" s="117" t="s">
        <v>294</v>
      </c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 t="s">
        <v>293</v>
      </c>
      <c r="AC4" s="117"/>
      <c r="AD4" s="117"/>
      <c r="AE4" s="117"/>
      <c r="AF4" s="16"/>
      <c r="AG4" s="53"/>
    </row>
    <row r="5" spans="1:33" x14ac:dyDescent="0.2">
      <c r="B5" s="258"/>
      <c r="C5" s="258"/>
      <c r="D5" s="258"/>
      <c r="E5" s="258"/>
      <c r="F5" s="258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8" t="s">
        <v>296</v>
      </c>
      <c r="AC5" s="118"/>
      <c r="AD5" s="118"/>
      <c r="AE5" s="118"/>
      <c r="AF5" s="16"/>
      <c r="AG5" s="16"/>
    </row>
    <row r="6" spans="1:33" x14ac:dyDescent="0.2">
      <c r="B6" s="90" t="s">
        <v>99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55"/>
      <c r="AG6" s="55"/>
    </row>
    <row r="7" spans="1:33" ht="13.9" customHeight="1" x14ac:dyDescent="0.2">
      <c r="B7" s="90" t="str">
        <f>'1. IDENTIFICACIÓN Y DESCRIPCIÓN'!B7</f>
        <v>NOMBRE DEL PROCESO:</v>
      </c>
      <c r="C7" s="90"/>
      <c r="D7" s="90"/>
      <c r="E7" s="90"/>
      <c r="F7" s="90"/>
      <c r="G7" s="259" t="s">
        <v>218</v>
      </c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1"/>
      <c r="AF7" s="16"/>
      <c r="AG7" s="16"/>
    </row>
    <row r="8" spans="1:33" ht="13.9" customHeight="1" x14ac:dyDescent="0.2">
      <c r="B8" s="90" t="str">
        <f>'1. IDENTIFICACIÓN Y DESCRIPCIÓN'!B8</f>
        <v>OBJETIVO:</v>
      </c>
      <c r="C8" s="90"/>
      <c r="D8" s="90"/>
      <c r="E8" s="90"/>
      <c r="F8" s="90"/>
      <c r="G8" s="262" t="s">
        <v>217</v>
      </c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4"/>
      <c r="AF8" s="62"/>
      <c r="AG8" s="62"/>
    </row>
    <row r="9" spans="1:33" ht="4.9000000000000004" customHeight="1" x14ac:dyDescent="0.2">
      <c r="B9" s="51"/>
      <c r="C9" s="51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13.9" customHeight="1" x14ac:dyDescent="0.2">
      <c r="B10" s="117" t="s">
        <v>118</v>
      </c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</row>
    <row r="11" spans="1:33" ht="27.6" customHeight="1" x14ac:dyDescent="0.2">
      <c r="B11" s="281" t="s">
        <v>345</v>
      </c>
      <c r="C11" s="282"/>
      <c r="D11" s="276" t="s">
        <v>109</v>
      </c>
      <c r="E11" s="276"/>
      <c r="F11" s="276"/>
      <c r="G11" s="276"/>
      <c r="H11" s="276" t="s">
        <v>110</v>
      </c>
      <c r="I11" s="276"/>
      <c r="J11" s="276"/>
      <c r="K11" s="276"/>
      <c r="L11" s="276"/>
      <c r="M11" s="76" t="s">
        <v>111</v>
      </c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65"/>
      <c r="AG11" s="65"/>
    </row>
    <row r="12" spans="1:33" x14ac:dyDescent="0.2">
      <c r="B12" s="90" t="str">
        <f>'6. RIESGO RESIDUAL'!B12</f>
        <v>R1</v>
      </c>
      <c r="C12" s="90"/>
      <c r="D12" s="277">
        <f>'6. RIESGO RESIDUAL'!S12</f>
        <v>294</v>
      </c>
      <c r="E12" s="277"/>
      <c r="F12" s="277"/>
      <c r="G12" s="277"/>
      <c r="H12" s="273" t="str">
        <f>IF(D12&lt;=50,"Riesgo Menor",IF(D12&lt;=125,"Riesgo Moderado",IF(D12&lt;=515,"Riesgo Alto",(IF(D12&lt;=1000,"Riesgo Extremo")))))</f>
        <v>Riesgo Alto</v>
      </c>
      <c r="I12" s="273"/>
      <c r="J12" s="273"/>
      <c r="K12" s="273"/>
      <c r="L12" s="273"/>
      <c r="M12" s="65"/>
      <c r="N12" s="283"/>
      <c r="AD12" s="70"/>
      <c r="AE12" s="70"/>
      <c r="AF12" s="66"/>
      <c r="AG12" s="65"/>
    </row>
    <row r="13" spans="1:33" ht="13.9" customHeight="1" x14ac:dyDescent="0.2">
      <c r="B13" s="90" t="str">
        <f>'6. RIESGO RESIDUAL'!B13</f>
        <v>R2</v>
      </c>
      <c r="C13" s="90"/>
      <c r="D13" s="280">
        <f>'6. RIESGO RESIDUAL'!S13</f>
        <v>0</v>
      </c>
      <c r="E13" s="280"/>
      <c r="F13" s="280"/>
      <c r="G13" s="280"/>
      <c r="H13" s="274" t="str">
        <f t="shared" ref="H13:H30" si="0">IF(D13&lt;=50,"Riesgo Menor",IF(D13&lt;=125,"Riesgo Moderado",IF(D13&lt;=515,"Riesgo Alto",(IF(D13&lt;=1000,"Riesgo Extremo")))))</f>
        <v>Riesgo Menor</v>
      </c>
      <c r="I13" s="274"/>
      <c r="J13" s="274"/>
      <c r="K13" s="274"/>
      <c r="L13" s="274"/>
      <c r="M13" s="67"/>
      <c r="N13" s="283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70"/>
      <c r="AC13" s="70"/>
      <c r="AD13" s="70"/>
      <c r="AE13" s="70"/>
      <c r="AF13" s="66"/>
      <c r="AG13" s="65"/>
    </row>
    <row r="14" spans="1:33" ht="13.9" customHeight="1" x14ac:dyDescent="0.2">
      <c r="B14" s="90" t="str">
        <f>'6. RIESGO RESIDUAL'!B14</f>
        <v>R3</v>
      </c>
      <c r="C14" s="90"/>
      <c r="D14" s="279">
        <f>'6. RIESGO RESIDUAL'!S14</f>
        <v>0</v>
      </c>
      <c r="E14" s="279"/>
      <c r="F14" s="279"/>
      <c r="G14" s="279"/>
      <c r="H14" s="274" t="str">
        <f t="shared" si="0"/>
        <v>Riesgo Menor</v>
      </c>
      <c r="I14" s="274"/>
      <c r="J14" s="274"/>
      <c r="K14" s="274"/>
      <c r="L14" s="274"/>
      <c r="M14" s="67"/>
      <c r="N14" s="283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70"/>
      <c r="AC14" s="70"/>
      <c r="AD14" s="70"/>
      <c r="AE14" s="70"/>
      <c r="AF14" s="66"/>
      <c r="AG14" s="65"/>
    </row>
    <row r="15" spans="1:33" ht="13.9" customHeight="1" x14ac:dyDescent="0.2">
      <c r="B15" s="90" t="str">
        <f>'6. RIESGO RESIDUAL'!B15</f>
        <v>R4</v>
      </c>
      <c r="C15" s="90"/>
      <c r="D15" s="279">
        <f>'6. RIESGO RESIDUAL'!S15</f>
        <v>0</v>
      </c>
      <c r="E15" s="279"/>
      <c r="F15" s="279"/>
      <c r="G15" s="279"/>
      <c r="H15" s="274" t="str">
        <f t="shared" si="0"/>
        <v>Riesgo Menor</v>
      </c>
      <c r="I15" s="274"/>
      <c r="J15" s="274"/>
      <c r="K15" s="274"/>
      <c r="L15" s="274"/>
      <c r="M15" s="67"/>
      <c r="N15" s="283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70"/>
      <c r="AC15" s="70"/>
      <c r="AD15" s="70"/>
      <c r="AE15" s="70"/>
      <c r="AF15" s="66"/>
      <c r="AG15" s="65"/>
    </row>
    <row r="16" spans="1:33" ht="13.9" customHeight="1" x14ac:dyDescent="0.2">
      <c r="B16" s="90" t="str">
        <f>'6. RIESGO RESIDUAL'!B16</f>
        <v>R5</v>
      </c>
      <c r="C16" s="90"/>
      <c r="D16" s="279">
        <f>'6. RIESGO RESIDUAL'!S16</f>
        <v>0</v>
      </c>
      <c r="E16" s="279"/>
      <c r="F16" s="279"/>
      <c r="G16" s="279"/>
      <c r="H16" s="274" t="str">
        <f t="shared" si="0"/>
        <v>Riesgo Menor</v>
      </c>
      <c r="I16" s="274"/>
      <c r="J16" s="274"/>
      <c r="K16" s="274"/>
      <c r="L16" s="274"/>
      <c r="M16" s="67"/>
      <c r="N16" s="283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70"/>
      <c r="AC16" s="70"/>
      <c r="AD16" s="70"/>
      <c r="AE16" s="70"/>
      <c r="AF16" s="66"/>
      <c r="AG16" s="65"/>
    </row>
    <row r="17" spans="2:33" ht="13.9" customHeight="1" x14ac:dyDescent="0.2">
      <c r="B17" s="90" t="str">
        <f>'6. RIESGO RESIDUAL'!B17</f>
        <v>R6</v>
      </c>
      <c r="C17" s="90"/>
      <c r="D17" s="279">
        <f>'6. RIESGO RESIDUAL'!S17</f>
        <v>0</v>
      </c>
      <c r="E17" s="279"/>
      <c r="F17" s="279"/>
      <c r="G17" s="279"/>
      <c r="H17" s="274" t="str">
        <f t="shared" si="0"/>
        <v>Riesgo Menor</v>
      </c>
      <c r="I17" s="274"/>
      <c r="J17" s="274"/>
      <c r="K17" s="274"/>
      <c r="L17" s="274"/>
      <c r="M17" s="67"/>
      <c r="N17" s="283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70"/>
      <c r="AC17" s="70"/>
      <c r="AD17" s="70"/>
      <c r="AE17" s="70"/>
      <c r="AF17" s="66"/>
      <c r="AG17" s="65"/>
    </row>
    <row r="18" spans="2:33" ht="13.9" customHeight="1" x14ac:dyDescent="0.2">
      <c r="B18" s="90" t="str">
        <f>'6. RIESGO RESIDUAL'!B18</f>
        <v>R7</v>
      </c>
      <c r="C18" s="90"/>
      <c r="D18" s="278">
        <f>'6. RIESGO RESIDUAL'!S18</f>
        <v>73.5</v>
      </c>
      <c r="E18" s="278"/>
      <c r="F18" s="278"/>
      <c r="G18" s="278"/>
      <c r="H18" s="275" t="str">
        <f t="shared" si="0"/>
        <v>Riesgo Moderado</v>
      </c>
      <c r="I18" s="275"/>
      <c r="J18" s="275"/>
      <c r="K18" s="275"/>
      <c r="L18" s="275"/>
      <c r="M18" s="67"/>
      <c r="N18" s="283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70"/>
      <c r="AC18" s="70"/>
      <c r="AD18" s="70"/>
      <c r="AE18" s="70"/>
      <c r="AF18" s="66"/>
      <c r="AG18" s="65"/>
    </row>
    <row r="19" spans="2:33" ht="13.9" customHeight="1" x14ac:dyDescent="0.2">
      <c r="B19" s="90" t="str">
        <f>'6. RIESGO RESIDUAL'!B19</f>
        <v>R8</v>
      </c>
      <c r="C19" s="90"/>
      <c r="D19" s="279">
        <f>'6. RIESGO RESIDUAL'!S19</f>
        <v>0</v>
      </c>
      <c r="E19" s="279"/>
      <c r="F19" s="279"/>
      <c r="G19" s="279"/>
      <c r="H19" s="274" t="str">
        <f t="shared" si="0"/>
        <v>Riesgo Menor</v>
      </c>
      <c r="I19" s="274"/>
      <c r="J19" s="274"/>
      <c r="K19" s="274"/>
      <c r="L19" s="274"/>
      <c r="M19" s="67"/>
      <c r="N19" s="283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70"/>
      <c r="AC19" s="70"/>
      <c r="AD19" s="70"/>
      <c r="AE19" s="70"/>
      <c r="AF19" s="66"/>
      <c r="AG19" s="65"/>
    </row>
    <row r="20" spans="2:33" ht="13.9" customHeight="1" x14ac:dyDescent="0.2">
      <c r="B20" s="90" t="str">
        <f>'6. RIESGO RESIDUAL'!B20</f>
        <v>R9</v>
      </c>
      <c r="C20" s="90"/>
      <c r="D20" s="279">
        <f>'6. RIESGO RESIDUAL'!S20</f>
        <v>35</v>
      </c>
      <c r="E20" s="279"/>
      <c r="F20" s="279"/>
      <c r="G20" s="279"/>
      <c r="H20" s="274" t="str">
        <f t="shared" si="0"/>
        <v>Riesgo Menor</v>
      </c>
      <c r="I20" s="274"/>
      <c r="J20" s="274"/>
      <c r="K20" s="274"/>
      <c r="L20" s="274"/>
      <c r="M20" s="67"/>
      <c r="N20" s="283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70"/>
      <c r="AC20" s="70"/>
      <c r="AD20" s="70"/>
      <c r="AE20" s="70"/>
      <c r="AF20" s="66"/>
      <c r="AG20" s="65"/>
    </row>
    <row r="21" spans="2:33" ht="13.9" customHeight="1" x14ac:dyDescent="0.2">
      <c r="B21" s="90" t="str">
        <f>'6. RIESGO RESIDUAL'!B21</f>
        <v>R10</v>
      </c>
      <c r="C21" s="90"/>
      <c r="D21" s="279">
        <f>'6. RIESGO RESIDUAL'!S21</f>
        <v>0</v>
      </c>
      <c r="E21" s="279"/>
      <c r="F21" s="279"/>
      <c r="G21" s="279"/>
      <c r="H21" s="274" t="str">
        <f t="shared" si="0"/>
        <v>Riesgo Menor</v>
      </c>
      <c r="I21" s="274"/>
      <c r="J21" s="274"/>
      <c r="K21" s="274"/>
      <c r="L21" s="274"/>
      <c r="M21" s="67"/>
      <c r="N21" s="283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70"/>
      <c r="AC21" s="70"/>
      <c r="AD21" s="70"/>
      <c r="AE21" s="70"/>
      <c r="AF21" s="66"/>
      <c r="AG21" s="65"/>
    </row>
    <row r="22" spans="2:33" ht="13.9" customHeight="1" x14ac:dyDescent="0.2">
      <c r="B22" s="90" t="str">
        <f>'6. RIESGO RESIDUAL'!B22</f>
        <v>R11</v>
      </c>
      <c r="C22" s="90"/>
      <c r="D22" s="279">
        <f>'6. RIESGO RESIDUAL'!S22</f>
        <v>0</v>
      </c>
      <c r="E22" s="279"/>
      <c r="F22" s="279"/>
      <c r="G22" s="279"/>
      <c r="H22" s="274" t="str">
        <f t="shared" si="0"/>
        <v>Riesgo Menor</v>
      </c>
      <c r="I22" s="274"/>
      <c r="J22" s="274"/>
      <c r="K22" s="274"/>
      <c r="L22" s="274"/>
      <c r="M22" s="67"/>
      <c r="N22" s="283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70"/>
      <c r="AC22" s="70"/>
      <c r="AD22" s="70"/>
      <c r="AE22" s="70"/>
      <c r="AF22" s="66"/>
      <c r="AG22" s="65"/>
    </row>
    <row r="23" spans="2:33" ht="13.9" customHeight="1" x14ac:dyDescent="0.2">
      <c r="B23" s="90" t="str">
        <f>'6. RIESGO RESIDUAL'!B23</f>
        <v>R12</v>
      </c>
      <c r="C23" s="90"/>
      <c r="D23" s="278">
        <f>'6. RIESGO RESIDUAL'!S23</f>
        <v>87.5</v>
      </c>
      <c r="E23" s="278"/>
      <c r="F23" s="278"/>
      <c r="G23" s="278"/>
      <c r="H23" s="275" t="str">
        <f t="shared" si="0"/>
        <v>Riesgo Moderado</v>
      </c>
      <c r="I23" s="275"/>
      <c r="J23" s="275"/>
      <c r="K23" s="275"/>
      <c r="L23" s="275"/>
      <c r="M23" s="67"/>
      <c r="N23" s="283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70"/>
      <c r="AC23" s="70"/>
      <c r="AD23" s="70"/>
      <c r="AE23" s="70"/>
      <c r="AF23" s="66"/>
      <c r="AG23" s="65"/>
    </row>
    <row r="24" spans="2:33" ht="13.9" customHeight="1" x14ac:dyDescent="0.2">
      <c r="B24" s="90" t="str">
        <f>'6. RIESGO RESIDUAL'!B24</f>
        <v>R13</v>
      </c>
      <c r="C24" s="90"/>
      <c r="D24" s="278">
        <f>'6. RIESGO RESIDUAL'!S24</f>
        <v>122.5</v>
      </c>
      <c r="E24" s="278"/>
      <c r="F24" s="278"/>
      <c r="G24" s="278"/>
      <c r="H24" s="275" t="str">
        <f t="shared" si="0"/>
        <v>Riesgo Moderado</v>
      </c>
      <c r="I24" s="275"/>
      <c r="J24" s="275"/>
      <c r="K24" s="275"/>
      <c r="L24" s="275"/>
      <c r="M24" s="67"/>
      <c r="N24" s="283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70"/>
      <c r="AC24" s="70"/>
      <c r="AD24" s="70"/>
      <c r="AE24" s="70"/>
      <c r="AF24" s="66"/>
      <c r="AG24" s="65"/>
    </row>
    <row r="25" spans="2:33" ht="13.9" customHeight="1" x14ac:dyDescent="0.2">
      <c r="B25" s="90" t="str">
        <f>'6. RIESGO RESIDUAL'!B25</f>
        <v>R14</v>
      </c>
      <c r="C25" s="90"/>
      <c r="D25" s="278">
        <f>'6. RIESGO RESIDUAL'!S25</f>
        <v>61.25</v>
      </c>
      <c r="E25" s="278"/>
      <c r="F25" s="278"/>
      <c r="G25" s="278"/>
      <c r="H25" s="275" t="str">
        <f t="shared" si="0"/>
        <v>Riesgo Moderado</v>
      </c>
      <c r="I25" s="275"/>
      <c r="J25" s="275"/>
      <c r="K25" s="275"/>
      <c r="L25" s="275"/>
      <c r="M25" s="67"/>
      <c r="N25" s="283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70"/>
      <c r="AC25" s="70"/>
      <c r="AD25" s="70"/>
      <c r="AE25" s="70"/>
      <c r="AF25" s="66"/>
      <c r="AG25" s="65"/>
    </row>
    <row r="26" spans="2:33" ht="13.9" customHeight="1" x14ac:dyDescent="0.2">
      <c r="B26" s="90" t="str">
        <f>'6. RIESGO RESIDUAL'!B26</f>
        <v>R15</v>
      </c>
      <c r="C26" s="90"/>
      <c r="D26" s="278">
        <f>'6. RIESGO RESIDUAL'!S26</f>
        <v>102.9</v>
      </c>
      <c r="E26" s="278"/>
      <c r="F26" s="278"/>
      <c r="G26" s="278"/>
      <c r="H26" s="275" t="str">
        <f t="shared" si="0"/>
        <v>Riesgo Moderado</v>
      </c>
      <c r="I26" s="275"/>
      <c r="J26" s="275"/>
      <c r="K26" s="275"/>
      <c r="L26" s="275"/>
      <c r="M26" s="67"/>
      <c r="N26" s="283"/>
      <c r="AB26" s="70"/>
      <c r="AC26" s="70"/>
      <c r="AD26" s="70"/>
      <c r="AE26" s="70"/>
      <c r="AF26" s="66"/>
      <c r="AG26" s="65"/>
    </row>
    <row r="27" spans="2:33" ht="13.9" customHeight="1" x14ac:dyDescent="0.2">
      <c r="B27" s="90" t="str">
        <f>'6. RIESGO RESIDUAL'!B27</f>
        <v>R16</v>
      </c>
      <c r="C27" s="90"/>
      <c r="D27" s="277">
        <f>'6. RIESGO RESIDUAL'!S27</f>
        <v>137.20000000000002</v>
      </c>
      <c r="E27" s="277"/>
      <c r="F27" s="277"/>
      <c r="G27" s="277"/>
      <c r="H27" s="273" t="str">
        <f t="shared" si="0"/>
        <v>Riesgo Alto</v>
      </c>
      <c r="I27" s="273"/>
      <c r="J27" s="273"/>
      <c r="K27" s="273"/>
      <c r="L27" s="273"/>
      <c r="M27" s="65"/>
      <c r="N27" s="283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70"/>
      <c r="AC27" s="70"/>
      <c r="AD27" s="70"/>
      <c r="AE27" s="70"/>
      <c r="AF27" s="66"/>
      <c r="AG27" s="65"/>
    </row>
    <row r="28" spans="2:33" ht="13.9" customHeight="1" x14ac:dyDescent="0.2">
      <c r="B28" s="90" t="str">
        <f>'6. RIESGO RESIDUAL'!B28</f>
        <v>R17</v>
      </c>
      <c r="C28" s="90"/>
      <c r="D28" s="277">
        <f>'6. RIESGO RESIDUAL'!S28</f>
        <v>196</v>
      </c>
      <c r="E28" s="277"/>
      <c r="F28" s="277"/>
      <c r="G28" s="277"/>
      <c r="H28" s="273" t="str">
        <f t="shared" si="0"/>
        <v>Riesgo Alto</v>
      </c>
      <c r="I28" s="273"/>
      <c r="J28" s="273"/>
      <c r="K28" s="273"/>
      <c r="L28" s="273"/>
      <c r="M28" s="65"/>
      <c r="N28" s="283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70"/>
      <c r="AC28" s="70"/>
      <c r="AD28" s="70"/>
      <c r="AE28" s="70"/>
      <c r="AF28" s="66"/>
      <c r="AG28" s="65"/>
    </row>
    <row r="29" spans="2:33" ht="13.9" customHeight="1" x14ac:dyDescent="0.2">
      <c r="B29" s="90" t="str">
        <f>'6. RIESGO RESIDUAL'!B29</f>
        <v>R18</v>
      </c>
      <c r="C29" s="90"/>
      <c r="D29" s="277">
        <f>'6. RIESGO RESIDUAL'!S29</f>
        <v>280</v>
      </c>
      <c r="E29" s="277"/>
      <c r="F29" s="277"/>
      <c r="G29" s="277"/>
      <c r="H29" s="273" t="str">
        <f t="shared" si="0"/>
        <v>Riesgo Alto</v>
      </c>
      <c r="I29" s="273"/>
      <c r="J29" s="273"/>
      <c r="K29" s="273"/>
      <c r="L29" s="273"/>
      <c r="M29" s="65"/>
      <c r="N29" s="283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70"/>
      <c r="AC29" s="70"/>
      <c r="AD29" s="70"/>
      <c r="AE29" s="70"/>
      <c r="AF29" s="66"/>
      <c r="AG29" s="65"/>
    </row>
    <row r="30" spans="2:33" ht="13.9" customHeight="1" x14ac:dyDescent="0.2">
      <c r="B30" s="90" t="str">
        <f>'6. RIESGO RESIDUAL'!B30</f>
        <v>R19</v>
      </c>
      <c r="C30" s="90"/>
      <c r="D30" s="277">
        <f>'6. RIESGO RESIDUAL'!S30</f>
        <v>367.5</v>
      </c>
      <c r="E30" s="277"/>
      <c r="F30" s="277"/>
      <c r="G30" s="277"/>
      <c r="H30" s="273" t="str">
        <f t="shared" si="0"/>
        <v>Riesgo Alto</v>
      </c>
      <c r="I30" s="273"/>
      <c r="J30" s="273"/>
      <c r="K30" s="273"/>
      <c r="L30" s="273"/>
      <c r="M30" s="65"/>
      <c r="N30" s="283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70"/>
      <c r="AC30" s="70"/>
      <c r="AD30" s="70"/>
      <c r="AE30" s="70"/>
      <c r="AF30" s="66"/>
      <c r="AG30" s="65"/>
    </row>
    <row r="31" spans="2:33" x14ac:dyDescent="0.2">
      <c r="B31" s="65"/>
      <c r="C31" s="65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283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70"/>
      <c r="AC31" s="70"/>
      <c r="AD31" s="70"/>
      <c r="AE31" s="70"/>
      <c r="AF31" s="66"/>
      <c r="AG31" s="65"/>
    </row>
    <row r="32" spans="2:33" x14ac:dyDescent="0.2">
      <c r="D32" s="269" t="s">
        <v>51</v>
      </c>
      <c r="E32" s="269"/>
      <c r="F32" s="269"/>
      <c r="G32" s="269"/>
      <c r="H32" s="118" t="s">
        <v>52</v>
      </c>
      <c r="I32" s="118"/>
      <c r="J32" s="118"/>
      <c r="K32" s="118"/>
      <c r="L32" s="118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70"/>
      <c r="AC32" s="70"/>
      <c r="AD32" s="70"/>
      <c r="AE32" s="70"/>
      <c r="AF32" s="66"/>
      <c r="AG32" s="65"/>
    </row>
    <row r="33" spans="2:33" x14ac:dyDescent="0.2">
      <c r="D33" s="270" t="s">
        <v>90</v>
      </c>
      <c r="E33" s="270"/>
      <c r="F33" s="270"/>
      <c r="G33" s="270"/>
      <c r="H33" s="265" t="s">
        <v>83</v>
      </c>
      <c r="I33" s="265"/>
      <c r="J33" s="265"/>
      <c r="K33" s="265"/>
      <c r="L33" s="265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70"/>
      <c r="AC33" s="70"/>
      <c r="AD33" s="70"/>
      <c r="AE33" s="70"/>
      <c r="AF33" s="66"/>
      <c r="AG33" s="69"/>
    </row>
    <row r="34" spans="2:33" x14ac:dyDescent="0.2">
      <c r="D34" s="271" t="s">
        <v>69</v>
      </c>
      <c r="E34" s="271"/>
      <c r="F34" s="271"/>
      <c r="G34" s="271"/>
      <c r="H34" s="266" t="s">
        <v>86</v>
      </c>
      <c r="I34" s="266"/>
      <c r="J34" s="266"/>
      <c r="K34" s="266"/>
      <c r="L34" s="2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9"/>
    </row>
    <row r="35" spans="2:33" x14ac:dyDescent="0.2">
      <c r="D35" s="267" t="s">
        <v>91</v>
      </c>
      <c r="E35" s="267"/>
      <c r="F35" s="267"/>
      <c r="G35" s="267"/>
      <c r="H35" s="267" t="s">
        <v>84</v>
      </c>
      <c r="I35" s="267"/>
      <c r="J35" s="267"/>
      <c r="K35" s="267"/>
      <c r="L35" s="267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9"/>
    </row>
    <row r="36" spans="2:33" x14ac:dyDescent="0.2">
      <c r="D36" s="272" t="s">
        <v>71</v>
      </c>
      <c r="E36" s="272"/>
      <c r="F36" s="272"/>
      <c r="G36" s="272"/>
      <c r="H36" s="268" t="s">
        <v>85</v>
      </c>
      <c r="I36" s="268"/>
      <c r="J36" s="268"/>
      <c r="K36" s="268"/>
      <c r="L36" s="268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9"/>
    </row>
    <row r="37" spans="2:33" ht="4.9000000000000004" customHeight="1" x14ac:dyDescent="0.2">
      <c r="B37" s="65"/>
      <c r="C37" s="65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9"/>
    </row>
    <row r="38" spans="2:33" ht="13.9" customHeight="1" x14ac:dyDescent="0.2">
      <c r="B38" s="76" t="s">
        <v>316</v>
      </c>
      <c r="C38" s="76"/>
      <c r="D38" s="76"/>
      <c r="E38" s="76"/>
      <c r="F38" s="76"/>
      <c r="G38" s="76"/>
      <c r="H38" s="76"/>
      <c r="I38" s="76"/>
      <c r="J38" s="76"/>
      <c r="K38" s="76"/>
      <c r="L38" s="76" t="s">
        <v>311</v>
      </c>
      <c r="M38" s="76"/>
      <c r="N38" s="76"/>
      <c r="O38" s="76"/>
      <c r="P38" s="76"/>
      <c r="Q38" s="76"/>
      <c r="R38" s="76"/>
      <c r="S38" s="76"/>
      <c r="T38" s="76"/>
      <c r="U38" s="76"/>
      <c r="V38" s="76" t="s">
        <v>313</v>
      </c>
      <c r="W38" s="76"/>
      <c r="X38" s="76"/>
      <c r="Y38" s="76"/>
      <c r="Z38" s="76"/>
      <c r="AA38" s="76"/>
      <c r="AB38" s="76"/>
      <c r="AC38" s="76"/>
      <c r="AD38" s="76"/>
      <c r="AE38" s="76"/>
      <c r="AF38" s="66"/>
      <c r="AG38" s="69"/>
    </row>
    <row r="39" spans="2:33" ht="13.9" customHeight="1" x14ac:dyDescent="0.2">
      <c r="B39" s="75" t="s">
        <v>309</v>
      </c>
      <c r="C39" s="75"/>
      <c r="D39" s="75"/>
      <c r="E39" s="75"/>
      <c r="F39" s="75"/>
      <c r="G39" s="75"/>
      <c r="H39" s="75"/>
      <c r="I39" s="75"/>
      <c r="J39" s="75"/>
      <c r="K39" s="75"/>
      <c r="L39" s="75" t="s">
        <v>312</v>
      </c>
      <c r="M39" s="75"/>
      <c r="N39" s="75"/>
      <c r="O39" s="75"/>
      <c r="P39" s="75"/>
      <c r="Q39" s="75"/>
      <c r="R39" s="75"/>
      <c r="S39" s="75"/>
      <c r="T39" s="75"/>
      <c r="U39" s="75"/>
      <c r="V39" s="75" t="s">
        <v>308</v>
      </c>
      <c r="W39" s="75"/>
      <c r="X39" s="75"/>
      <c r="Y39" s="75"/>
      <c r="Z39" s="75"/>
      <c r="AA39" s="75"/>
      <c r="AB39" s="75"/>
      <c r="AC39" s="75"/>
      <c r="AD39" s="75"/>
      <c r="AE39" s="75"/>
    </row>
    <row r="40" spans="2:33" ht="13.9" customHeight="1" x14ac:dyDescent="0.2">
      <c r="B40" s="75" t="s">
        <v>310</v>
      </c>
      <c r="C40" s="75"/>
      <c r="D40" s="75"/>
      <c r="E40" s="75"/>
      <c r="F40" s="75"/>
      <c r="G40" s="75"/>
      <c r="H40" s="75"/>
      <c r="I40" s="75"/>
      <c r="J40" s="75"/>
      <c r="K40" s="75"/>
      <c r="L40" s="75" t="s">
        <v>314</v>
      </c>
      <c r="M40" s="75"/>
      <c r="N40" s="75"/>
      <c r="O40" s="75"/>
      <c r="P40" s="75"/>
      <c r="Q40" s="75"/>
      <c r="R40" s="75"/>
      <c r="S40" s="75"/>
      <c r="T40" s="75"/>
      <c r="U40" s="75"/>
      <c r="V40" s="75" t="s">
        <v>315</v>
      </c>
      <c r="W40" s="75"/>
      <c r="X40" s="75"/>
      <c r="Y40" s="75"/>
      <c r="Z40" s="75"/>
      <c r="AA40" s="75"/>
      <c r="AB40" s="75"/>
      <c r="AC40" s="75"/>
      <c r="AD40" s="75"/>
      <c r="AE40" s="75"/>
    </row>
  </sheetData>
  <sheetProtection selectLockedCells="1" selectUnlockedCells="1"/>
  <mergeCells count="94">
    <mergeCell ref="B18:C18"/>
    <mergeCell ref="B11:C11"/>
    <mergeCell ref="B12:C12"/>
    <mergeCell ref="N12:N31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D19:G19"/>
    <mergeCell ref="D20:G20"/>
    <mergeCell ref="D21:G21"/>
    <mergeCell ref="D22:G22"/>
    <mergeCell ref="D11:G11"/>
    <mergeCell ref="D12:G12"/>
    <mergeCell ref="D13:G13"/>
    <mergeCell ref="D14:G14"/>
    <mergeCell ref="D15:G15"/>
    <mergeCell ref="D16:G16"/>
    <mergeCell ref="D27:G27"/>
    <mergeCell ref="D28:G28"/>
    <mergeCell ref="D29:G29"/>
    <mergeCell ref="D30:G30"/>
    <mergeCell ref="D23:G23"/>
    <mergeCell ref="D24:G24"/>
    <mergeCell ref="D25:G25"/>
    <mergeCell ref="D26:G26"/>
    <mergeCell ref="H24:L24"/>
    <mergeCell ref="H25:L25"/>
    <mergeCell ref="H26:L26"/>
    <mergeCell ref="H27:L27"/>
    <mergeCell ref="H28:L28"/>
    <mergeCell ref="H20:L20"/>
    <mergeCell ref="H21:L21"/>
    <mergeCell ref="H22:L22"/>
    <mergeCell ref="B10:AE10"/>
    <mergeCell ref="H23:L23"/>
    <mergeCell ref="H11:L11"/>
    <mergeCell ref="H12:L12"/>
    <mergeCell ref="H16:L16"/>
    <mergeCell ref="H17:L17"/>
    <mergeCell ref="H18:L18"/>
    <mergeCell ref="H19:L19"/>
    <mergeCell ref="H13:L13"/>
    <mergeCell ref="H14:L14"/>
    <mergeCell ref="H15:L15"/>
    <mergeCell ref="D17:G17"/>
    <mergeCell ref="D18:G18"/>
    <mergeCell ref="D33:G33"/>
    <mergeCell ref="D34:G34"/>
    <mergeCell ref="D35:G35"/>
    <mergeCell ref="D36:G36"/>
    <mergeCell ref="H29:L29"/>
    <mergeCell ref="H30:L30"/>
    <mergeCell ref="B6:AE6"/>
    <mergeCell ref="B7:F7"/>
    <mergeCell ref="B8:F8"/>
    <mergeCell ref="G7:AE7"/>
    <mergeCell ref="G8:AE8"/>
    <mergeCell ref="AB2:AE2"/>
    <mergeCell ref="AB4:AE4"/>
    <mergeCell ref="AB3:AE3"/>
    <mergeCell ref="AB5:AE5"/>
    <mergeCell ref="B2:F5"/>
    <mergeCell ref="G2:AA3"/>
    <mergeCell ref="G4:AA5"/>
    <mergeCell ref="L40:U40"/>
    <mergeCell ref="V40:AE40"/>
    <mergeCell ref="M11:AE11"/>
    <mergeCell ref="B38:K38"/>
    <mergeCell ref="B39:K39"/>
    <mergeCell ref="B40:K40"/>
    <mergeCell ref="L38:U38"/>
    <mergeCell ref="V38:AE38"/>
    <mergeCell ref="L39:U39"/>
    <mergeCell ref="V39:AE39"/>
    <mergeCell ref="H32:L32"/>
    <mergeCell ref="H33:L33"/>
    <mergeCell ref="H34:L34"/>
    <mergeCell ref="H35:L35"/>
    <mergeCell ref="H36:L36"/>
    <mergeCell ref="D32:G32"/>
  </mergeCells>
  <phoneticPr fontId="0" type="noConversion"/>
  <conditionalFormatting sqref="AG33:AG38">
    <cfRule type="cellIs" dxfId="13" priority="131" stopIfTrue="1" operator="between">
      <formula>3</formula>
      <formula>3</formula>
    </cfRule>
    <cfRule type="cellIs" dxfId="12" priority="132" stopIfTrue="1" operator="between">
      <formula>2</formula>
      <formula>2</formula>
    </cfRule>
    <cfRule type="cellIs" dxfId="11" priority="133" stopIfTrue="1" operator="between">
      <formula>1</formula>
      <formula>1</formula>
    </cfRule>
  </conditionalFormatting>
  <conditionalFormatting sqref="AG33:AG38">
    <cfRule type="cellIs" dxfId="10" priority="127" stopIfTrue="1" operator="between">
      <formula>96</formula>
      <formula>125</formula>
    </cfRule>
    <cfRule type="cellIs" dxfId="9" priority="128" stopIfTrue="1" operator="between">
      <formula>64</formula>
      <formula>95</formula>
    </cfRule>
    <cfRule type="cellIs" dxfId="8" priority="129" stopIfTrue="1" operator="between">
      <formula>32</formula>
      <formula>63</formula>
    </cfRule>
    <cfRule type="cellIs" dxfId="7" priority="130" stopIfTrue="1" operator="between">
      <formula>1</formula>
      <formula>31</formula>
    </cfRule>
  </conditionalFormatting>
  <conditionalFormatting sqref="H12:H30">
    <cfRule type="cellIs" dxfId="6" priority="25" stopIfTrue="1" operator="between">
      <formula>1</formula>
      <formula>50</formula>
    </cfRule>
  </conditionalFormatting>
  <printOptions horizontalCentered="1"/>
  <pageMargins left="0.78740157480314965" right="0.78740157480314965" top="0.98425196850393704" bottom="0.98425196850393704" header="0" footer="0"/>
  <pageSetup scale="90" orientation="landscape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6440" r:id="rId4">
          <objectPr defaultSize="0" autoPict="0" r:id="rId5">
            <anchor moveWithCells="1" sizeWithCells="1">
              <from>
                <xdr:col>8</xdr:col>
                <xdr:colOff>0</xdr:colOff>
                <xdr:row>10</xdr:row>
                <xdr:rowOff>0</xdr:rowOff>
              </from>
              <to>
                <xdr:col>8</xdr:col>
                <xdr:colOff>0</xdr:colOff>
                <xdr:row>10</xdr:row>
                <xdr:rowOff>0</xdr:rowOff>
              </to>
            </anchor>
          </objectPr>
        </oleObject>
      </mc:Choice>
      <mc:Fallback>
        <oleObject progId="Visio.Drawing.11" shapeId="6440" r:id="rId4"/>
      </mc:Fallback>
    </mc:AlternateContent>
    <mc:AlternateContent xmlns:mc="http://schemas.openxmlformats.org/markup-compatibility/2006">
      <mc:Choice Requires="x14">
        <oleObject progId="Visio.Drawing.11" shapeId="26412" r:id="rId6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0</xdr:rowOff>
              </from>
              <to>
                <xdr:col>4</xdr:col>
                <xdr:colOff>0</xdr:colOff>
                <xdr:row>7</xdr:row>
                <xdr:rowOff>0</xdr:rowOff>
              </to>
            </anchor>
          </objectPr>
        </oleObject>
      </mc:Choice>
      <mc:Fallback>
        <oleObject progId="Visio.Drawing.11" shapeId="2641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6600"/>
  </sheetPr>
  <dimension ref="A1:CJ40"/>
  <sheetViews>
    <sheetView showGridLines="0" zoomScale="80" zoomScaleNormal="80" zoomScaleSheetLayoutView="80" workbookViewId="0"/>
  </sheetViews>
  <sheetFormatPr baseColWidth="10" defaultColWidth="11.5703125" defaultRowHeight="16.5" x14ac:dyDescent="0.2"/>
  <cols>
    <col min="1" max="256" width="4.7109375" style="50" customWidth="1"/>
    <col min="257" max="16384" width="11.5703125" style="50"/>
  </cols>
  <sheetData>
    <row r="1" spans="1:88" x14ac:dyDescent="0.2">
      <c r="A1" s="44" t="s">
        <v>317</v>
      </c>
    </row>
    <row r="2" spans="1:88" x14ac:dyDescent="0.2">
      <c r="B2" s="117"/>
      <c r="C2" s="117"/>
      <c r="D2" s="117"/>
      <c r="E2" s="117"/>
      <c r="F2" s="117"/>
      <c r="G2" s="117" t="s">
        <v>306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84"/>
      <c r="AK2" s="117" t="s">
        <v>290</v>
      </c>
      <c r="AL2" s="117"/>
      <c r="AM2" s="117"/>
      <c r="AN2" s="117"/>
      <c r="AO2" s="16"/>
      <c r="AP2" s="16"/>
    </row>
    <row r="3" spans="1:88" x14ac:dyDescent="0.2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84"/>
      <c r="AK3" s="118" t="s">
        <v>353</v>
      </c>
      <c r="AL3" s="118"/>
      <c r="AM3" s="118"/>
      <c r="AN3" s="118"/>
      <c r="AO3" s="16"/>
      <c r="AP3" s="16"/>
    </row>
    <row r="4" spans="1:88" x14ac:dyDescent="0.2">
      <c r="B4" s="117"/>
      <c r="C4" s="117"/>
      <c r="D4" s="117"/>
      <c r="E4" s="117"/>
      <c r="F4" s="117"/>
      <c r="G4" s="117" t="s">
        <v>294</v>
      </c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84"/>
      <c r="AK4" s="117" t="s">
        <v>293</v>
      </c>
      <c r="AL4" s="117"/>
      <c r="AM4" s="117"/>
      <c r="AN4" s="117"/>
      <c r="AO4" s="16"/>
      <c r="AP4" s="16"/>
    </row>
    <row r="5" spans="1:88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84"/>
      <c r="AK5" s="118" t="s">
        <v>296</v>
      </c>
      <c r="AL5" s="118"/>
      <c r="AM5" s="118"/>
      <c r="AN5" s="118"/>
      <c r="AO5" s="16"/>
      <c r="AP5" s="16"/>
    </row>
    <row r="6" spans="1:88" x14ac:dyDescent="0.2">
      <c r="B6" s="90" t="s">
        <v>79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1"/>
      <c r="CD6" s="51"/>
      <c r="CE6" s="51"/>
      <c r="CF6" s="51"/>
      <c r="CG6" s="51"/>
      <c r="CH6" s="16"/>
      <c r="CI6" s="16"/>
      <c r="CJ6" s="16"/>
    </row>
    <row r="7" spans="1:88" x14ac:dyDescent="0.2">
      <c r="B7" s="90" t="str">
        <f>'1. IDENTIFICACIÓN Y DESCRIPCIÓN'!B7</f>
        <v>NOMBRE DEL PROCESO:</v>
      </c>
      <c r="C7" s="90"/>
      <c r="D7" s="90"/>
      <c r="E7" s="90"/>
      <c r="F7" s="90"/>
      <c r="G7" s="285" t="str">
        <f>'1. IDENTIFICACIÓN Y DESCRIPCIÓN'!G7</f>
        <v>Todos los procesos</v>
      </c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7"/>
      <c r="AO7" s="16"/>
    </row>
    <row r="8" spans="1:88" x14ac:dyDescent="0.2">
      <c r="B8" s="90" t="str">
        <f>'1. IDENTIFICACIÓN Y DESCRIPCIÓN'!B8</f>
        <v>OBJETIVO:</v>
      </c>
      <c r="C8" s="90"/>
      <c r="D8" s="90"/>
      <c r="E8" s="90"/>
      <c r="F8" s="90"/>
      <c r="G8" s="118" t="str">
        <f>'1. IDENTIFICACIÓN Y DESCRIPCIÓN'!G8</f>
        <v xml:space="preserve">Realizar evaluaciones independientes a la gestion con el fin de generar alertas y recomendaciones que contribuyan al cumplimiento de los objetivos institucionales </v>
      </c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6"/>
    </row>
    <row r="10" spans="1:88" x14ac:dyDescent="0.2">
      <c r="B10" s="293" t="s">
        <v>59</v>
      </c>
      <c r="C10" s="293"/>
      <c r="D10" s="293"/>
      <c r="E10" s="293"/>
      <c r="F10" s="293"/>
      <c r="G10" s="293" t="s">
        <v>0</v>
      </c>
      <c r="H10" s="293"/>
      <c r="I10" s="293"/>
      <c r="J10" s="293"/>
      <c r="K10" s="293"/>
      <c r="L10" s="293"/>
      <c r="M10" s="293" t="s">
        <v>301</v>
      </c>
      <c r="N10" s="293"/>
      <c r="O10" s="293" t="s">
        <v>12</v>
      </c>
      <c r="P10" s="293"/>
      <c r="Q10" s="293"/>
      <c r="R10" s="293"/>
      <c r="S10" s="293"/>
      <c r="T10" s="293" t="s">
        <v>35</v>
      </c>
      <c r="U10" s="293"/>
      <c r="V10" s="293"/>
      <c r="W10" s="293"/>
      <c r="X10" s="293"/>
      <c r="Y10" s="293" t="s">
        <v>62</v>
      </c>
      <c r="Z10" s="293"/>
      <c r="AA10" s="293"/>
      <c r="AB10" s="293" t="s">
        <v>348</v>
      </c>
      <c r="AC10" s="293"/>
      <c r="AD10" s="293"/>
      <c r="AE10" s="293" t="s">
        <v>349</v>
      </c>
      <c r="AF10" s="293"/>
      <c r="AG10" s="293"/>
      <c r="AH10" s="303" t="s">
        <v>350</v>
      </c>
      <c r="AI10" s="304"/>
      <c r="AJ10" s="305"/>
      <c r="AK10" s="293" t="s">
        <v>16</v>
      </c>
      <c r="AL10" s="293"/>
      <c r="AM10" s="293"/>
      <c r="AN10" s="293"/>
      <c r="AO10" s="293" t="s">
        <v>351</v>
      </c>
      <c r="AP10" s="293"/>
      <c r="AQ10" s="293"/>
      <c r="AR10" s="293"/>
      <c r="AS10" s="293"/>
      <c r="AT10" s="293"/>
      <c r="AU10" s="303" t="s">
        <v>4</v>
      </c>
      <c r="AV10" s="304"/>
      <c r="AW10" s="305"/>
      <c r="AX10" s="293" t="s">
        <v>115</v>
      </c>
      <c r="AY10" s="293"/>
      <c r="AZ10" s="293"/>
      <c r="BA10" s="293"/>
      <c r="BB10" s="293" t="s">
        <v>119</v>
      </c>
      <c r="BC10" s="293"/>
      <c r="BD10" s="293"/>
      <c r="BE10" s="293"/>
      <c r="BF10" s="293"/>
      <c r="BG10" s="293" t="s">
        <v>92</v>
      </c>
      <c r="BH10" s="293"/>
      <c r="BI10" s="293"/>
      <c r="BJ10" s="293"/>
      <c r="BK10" s="293"/>
      <c r="BL10" s="293"/>
      <c r="BM10" s="293"/>
      <c r="BN10" s="293"/>
      <c r="BO10" s="293"/>
      <c r="BP10" s="293" t="s">
        <v>60</v>
      </c>
      <c r="BQ10" s="293"/>
      <c r="BR10" s="293"/>
      <c r="BS10" s="293"/>
      <c r="BT10" s="293" t="s">
        <v>89</v>
      </c>
      <c r="BU10" s="293"/>
      <c r="BV10" s="293"/>
      <c r="BW10" s="293" t="s">
        <v>53</v>
      </c>
      <c r="BX10" s="293"/>
      <c r="BY10" s="293"/>
      <c r="BZ10" s="293"/>
      <c r="CA10" s="293"/>
      <c r="CB10" s="293" t="s">
        <v>41</v>
      </c>
      <c r="CC10" s="293"/>
      <c r="CD10" s="293"/>
      <c r="CE10" s="293"/>
      <c r="CF10" s="293"/>
      <c r="CG10" s="293"/>
      <c r="CH10" s="293" t="s">
        <v>163</v>
      </c>
      <c r="CI10" s="293"/>
    </row>
    <row r="11" spans="1:88" x14ac:dyDescent="0.2"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  <c r="AB11" s="293"/>
      <c r="AC11" s="293"/>
      <c r="AD11" s="293"/>
      <c r="AE11" s="293"/>
      <c r="AF11" s="293"/>
      <c r="AG11" s="293"/>
      <c r="AH11" s="281"/>
      <c r="AI11" s="306"/>
      <c r="AJ11" s="282"/>
      <c r="AK11" s="293"/>
      <c r="AL11" s="293"/>
      <c r="AM11" s="293"/>
      <c r="AN11" s="293"/>
      <c r="AO11" s="293"/>
      <c r="AP11" s="293"/>
      <c r="AQ11" s="293"/>
      <c r="AR11" s="293"/>
      <c r="AS11" s="293"/>
      <c r="AT11" s="293"/>
      <c r="AU11" s="281"/>
      <c r="AV11" s="306"/>
      <c r="AW11" s="282"/>
      <c r="AX11" s="293"/>
      <c r="AY11" s="293"/>
      <c r="AZ11" s="293"/>
      <c r="BA11" s="293"/>
      <c r="BB11" s="293"/>
      <c r="BC11" s="293"/>
      <c r="BD11" s="293"/>
      <c r="BE11" s="293"/>
      <c r="BF11" s="293"/>
      <c r="BG11" s="293"/>
      <c r="BH11" s="293"/>
      <c r="BI11" s="293"/>
      <c r="BJ11" s="293"/>
      <c r="BK11" s="293"/>
      <c r="BL11" s="293"/>
      <c r="BM11" s="293"/>
      <c r="BN11" s="293"/>
      <c r="BO11" s="293"/>
      <c r="BP11" s="293"/>
      <c r="BQ11" s="293"/>
      <c r="BR11" s="293"/>
      <c r="BS11" s="293"/>
      <c r="BT11" s="293"/>
      <c r="BU11" s="293"/>
      <c r="BV11" s="293"/>
      <c r="BW11" s="293"/>
      <c r="BX11" s="293"/>
      <c r="BY11" s="293"/>
      <c r="BZ11" s="293"/>
      <c r="CA11" s="293"/>
      <c r="CB11" s="293"/>
      <c r="CC11" s="293"/>
      <c r="CD11" s="293"/>
      <c r="CE11" s="293"/>
      <c r="CF11" s="293"/>
      <c r="CG11" s="293"/>
      <c r="CH11" s="293"/>
      <c r="CI11" s="293"/>
    </row>
    <row r="12" spans="1:88" x14ac:dyDescent="0.2">
      <c r="B12" s="90" t="str">
        <f>'1. IDENTIFICACIÓN Y DESCRIPCIÓN'!B11</f>
        <v>FINANCIERA - 
CARTERA</v>
      </c>
      <c r="C12" s="90"/>
      <c r="D12" s="90"/>
      <c r="E12" s="90"/>
      <c r="F12" s="90"/>
      <c r="G12" s="294" t="str">
        <f>'1. IDENTIFICACIÓN Y DESCRIPCIÓN'!H11</f>
        <v xml:space="preserve">Expedición de orden de liquidación por parte de Supersalud a los clientes críticos (EPS) del hospital </v>
      </c>
      <c r="H12" s="294"/>
      <c r="I12" s="294"/>
      <c r="J12" s="294"/>
      <c r="K12" s="294"/>
      <c r="L12" s="294"/>
      <c r="M12" s="118" t="str">
        <f>'1. IDENTIFICACIÓN Y DESCRIPCIÓN'!G11</f>
        <v>R1</v>
      </c>
      <c r="N12" s="118"/>
      <c r="O12" s="317" t="str">
        <f>'2. ANALISIS'!J12</f>
        <v>* Incumplimiento de condiciones financieras y de solvencia de las entidades autorizadas para operar el aseguramiento en salud - Decreto 2702 de 2014</v>
      </c>
      <c r="P12" s="317"/>
      <c r="Q12" s="317"/>
      <c r="R12" s="317"/>
      <c r="S12" s="317"/>
      <c r="T12" s="294" t="str">
        <f>'2. ANALISIS'!X12</f>
        <v>* Pérdidas económicas 
* Pérdida de credibilidad y confianza por parte de los usuarios 
* Demandas y  sanciones 
* Daño de la imagen institucional.</v>
      </c>
      <c r="U12" s="294"/>
      <c r="V12" s="294"/>
      <c r="W12" s="294"/>
      <c r="X12" s="294"/>
      <c r="Y12" s="316">
        <f>'3. CALIFICACION Y EVALUACION'!N12</f>
        <v>10</v>
      </c>
      <c r="Z12" s="316"/>
      <c r="AA12" s="316"/>
      <c r="AB12" s="315">
        <f>'3. CALIFICACION Y EVALUACION'!R12</f>
        <v>7</v>
      </c>
      <c r="AC12" s="315"/>
      <c r="AD12" s="315"/>
      <c r="AE12" s="315">
        <f>'3. CALIFICACION Y EVALUACION'!V12</f>
        <v>7</v>
      </c>
      <c r="AF12" s="315"/>
      <c r="AG12" s="315"/>
      <c r="AH12" s="311">
        <f>Y12*AB12*AE12</f>
        <v>490</v>
      </c>
      <c r="AI12" s="311"/>
      <c r="AJ12" s="311"/>
      <c r="AK12" s="299" t="str">
        <f>'4. VALORACIÓN'!Z11</f>
        <v>Riesgo Alto</v>
      </c>
      <c r="AL12" s="299"/>
      <c r="AM12" s="299"/>
      <c r="AN12" s="299"/>
      <c r="AO12" s="294" t="str">
        <f>'5. CONTROLES'!J13</f>
        <v>*Revisiones periodicas a las resoluciones de liquidacion de los clientes criticos (EPS)</v>
      </c>
      <c r="AP12" s="294"/>
      <c r="AQ12" s="294"/>
      <c r="AR12" s="294"/>
      <c r="AS12" s="294"/>
      <c r="AT12" s="294"/>
      <c r="AU12" s="277">
        <f>'6. RIESGO RESIDUAL'!S12</f>
        <v>294</v>
      </c>
      <c r="AV12" s="277"/>
      <c r="AW12" s="277"/>
      <c r="AX12" s="300" t="str">
        <f>'7. GRAFICA'!H12</f>
        <v>Riesgo Alto</v>
      </c>
      <c r="AY12" s="301"/>
      <c r="AZ12" s="301"/>
      <c r="BA12" s="302"/>
      <c r="BB12" s="294" t="s">
        <v>129</v>
      </c>
      <c r="BC12" s="294"/>
      <c r="BD12" s="294"/>
      <c r="BE12" s="294"/>
      <c r="BF12" s="294"/>
      <c r="BG12" s="295" t="s">
        <v>258</v>
      </c>
      <c r="BH12" s="295"/>
      <c r="BI12" s="295"/>
      <c r="BJ12" s="295"/>
      <c r="BK12" s="295"/>
      <c r="BL12" s="295"/>
      <c r="BM12" s="295"/>
      <c r="BN12" s="295"/>
      <c r="BO12" s="295"/>
      <c r="BP12" s="221" t="s">
        <v>269</v>
      </c>
      <c r="BQ12" s="221"/>
      <c r="BR12" s="221"/>
      <c r="BS12" s="221"/>
      <c r="BT12" s="221" t="s">
        <v>141</v>
      </c>
      <c r="BU12" s="221"/>
      <c r="BV12" s="221"/>
      <c r="BW12" s="294" t="s">
        <v>142</v>
      </c>
      <c r="BX12" s="294"/>
      <c r="BY12" s="294"/>
      <c r="BZ12" s="294"/>
      <c r="CA12" s="294"/>
      <c r="CB12" s="294" t="s">
        <v>260</v>
      </c>
      <c r="CC12" s="294"/>
      <c r="CD12" s="294"/>
      <c r="CE12" s="294"/>
      <c r="CF12" s="294"/>
      <c r="CG12" s="294"/>
      <c r="CH12" s="221" t="s">
        <v>261</v>
      </c>
      <c r="CI12" s="221"/>
    </row>
    <row r="13" spans="1:88" ht="13.9" customHeight="1" x14ac:dyDescent="0.2">
      <c r="B13" s="90" t="str">
        <f>'1. IDENTIFICACIÓN Y DESCRIPCIÓN'!B12</f>
        <v>FINANCIERA - 
CARTERA</v>
      </c>
      <c r="C13" s="90"/>
      <c r="D13" s="90"/>
      <c r="E13" s="90"/>
      <c r="F13" s="90"/>
      <c r="G13" s="294" t="str">
        <f>'1. IDENTIFICACIÓN Y DESCRIPCIÓN'!H12</f>
        <v xml:space="preserve">Iliquidez de clientes críticos (EPS) con contratos de prestación de servicios de salud con el hospital </v>
      </c>
      <c r="H13" s="294"/>
      <c r="I13" s="294"/>
      <c r="J13" s="294"/>
      <c r="K13" s="294"/>
      <c r="L13" s="294"/>
      <c r="M13" s="118" t="str">
        <f>'1. IDENTIFICACIÓN Y DESCRIPCIÓN'!G12</f>
        <v>R2</v>
      </c>
      <c r="N13" s="118"/>
      <c r="O13" s="317" t="str">
        <f>'2. ANALISIS'!J13</f>
        <v>* Incumplimiento de condiciones financieras y de solvencia de las entidades autorizadas para operar el aseguramiento en salud - Decreto 2702 de 2014 o la norma que lo modifique.</v>
      </c>
      <c r="P13" s="317"/>
      <c r="Q13" s="317"/>
      <c r="R13" s="317"/>
      <c r="S13" s="317"/>
      <c r="T13" s="294" t="str">
        <f>'2. ANALISIS'!X13</f>
        <v>* Pérdidas económicas 
* Pérdida de credibilidad y confianza por parte de los usuarios 
* Demandas y  sanciones 
* Daño de la imagen institucional.</v>
      </c>
      <c r="U13" s="294"/>
      <c r="V13" s="294"/>
      <c r="W13" s="294"/>
      <c r="X13" s="294"/>
      <c r="Y13" s="316">
        <f>'3. CALIFICACION Y EVALUACION'!N13</f>
        <v>7</v>
      </c>
      <c r="Z13" s="316"/>
      <c r="AA13" s="316"/>
      <c r="AB13" s="315">
        <f>'3. CALIFICACION Y EVALUACION'!R13</f>
        <v>7</v>
      </c>
      <c r="AC13" s="315"/>
      <c r="AD13" s="315"/>
      <c r="AE13" s="315">
        <f>'3. CALIFICACION Y EVALUACION'!V13</f>
        <v>5</v>
      </c>
      <c r="AF13" s="315"/>
      <c r="AG13" s="315"/>
      <c r="AH13" s="311">
        <f t="shared" ref="AH13:AH22" si="0">Y13*AB13*AE13</f>
        <v>245</v>
      </c>
      <c r="AI13" s="311"/>
      <c r="AJ13" s="311"/>
      <c r="AK13" s="299" t="str">
        <f>'4. VALORACIÓN'!Z12</f>
        <v>Riesgo Alto</v>
      </c>
      <c r="AL13" s="299"/>
      <c r="AM13" s="299"/>
      <c r="AN13" s="299"/>
      <c r="AO13" s="294" t="str">
        <f>'5. CONTROLES'!J14</f>
        <v>*verificación mensual de ingresos y registro en el sistema de facturación</v>
      </c>
      <c r="AP13" s="294"/>
      <c r="AQ13" s="294"/>
      <c r="AR13" s="294"/>
      <c r="AS13" s="294"/>
      <c r="AT13" s="294"/>
      <c r="AU13" s="279">
        <f>'6. RIESGO RESIDUAL'!S13</f>
        <v>0</v>
      </c>
      <c r="AV13" s="279"/>
      <c r="AW13" s="279"/>
      <c r="AX13" s="299" t="str">
        <f>'7. GRAFICA'!H13</f>
        <v>Riesgo Menor</v>
      </c>
      <c r="AY13" s="299"/>
      <c r="AZ13" s="299"/>
      <c r="BA13" s="299"/>
      <c r="BB13" s="294" t="s">
        <v>129</v>
      </c>
      <c r="BC13" s="294"/>
      <c r="BD13" s="294"/>
      <c r="BE13" s="294"/>
      <c r="BF13" s="294"/>
      <c r="BG13" s="295" t="s">
        <v>253</v>
      </c>
      <c r="BH13" s="295"/>
      <c r="BI13" s="295"/>
      <c r="BJ13" s="295"/>
      <c r="BK13" s="295"/>
      <c r="BL13" s="295"/>
      <c r="BM13" s="295"/>
      <c r="BN13" s="295"/>
      <c r="BO13" s="295"/>
      <c r="BP13" s="221" t="s">
        <v>269</v>
      </c>
      <c r="BQ13" s="221"/>
      <c r="BR13" s="221"/>
      <c r="BS13" s="221"/>
      <c r="BT13" s="221" t="s">
        <v>141</v>
      </c>
      <c r="BU13" s="221"/>
      <c r="BV13" s="221"/>
      <c r="BW13" s="294" t="s">
        <v>128</v>
      </c>
      <c r="BX13" s="294"/>
      <c r="BY13" s="294"/>
      <c r="BZ13" s="294"/>
      <c r="CA13" s="294"/>
      <c r="CB13" s="294" t="s">
        <v>259</v>
      </c>
      <c r="CC13" s="294"/>
      <c r="CD13" s="294"/>
      <c r="CE13" s="294"/>
      <c r="CF13" s="294"/>
      <c r="CG13" s="294"/>
      <c r="CH13" s="221" t="s">
        <v>261</v>
      </c>
      <c r="CI13" s="221"/>
    </row>
    <row r="14" spans="1:88" ht="13.9" customHeight="1" x14ac:dyDescent="0.2">
      <c r="B14" s="90" t="str">
        <f>'1. IDENTIFICACIÓN Y DESCRIPCIÓN'!B13</f>
        <v>AMBIENTE FISICO</v>
      </c>
      <c r="C14" s="90"/>
      <c r="D14" s="90"/>
      <c r="E14" s="90"/>
      <c r="F14" s="90"/>
      <c r="G14" s="294" t="str">
        <f>'1. IDENTIFICACIÓN Y DESCRIPCIÓN'!H13</f>
        <v>Daños en los equipos y enseres a causa de anormalidad de funcionamiento de redes eléctricas</v>
      </c>
      <c r="H14" s="294"/>
      <c r="I14" s="294"/>
      <c r="J14" s="294"/>
      <c r="K14" s="294"/>
      <c r="L14" s="294"/>
      <c r="M14" s="118" t="str">
        <f>'1. IDENTIFICACIÓN Y DESCRIPCIÓN'!G13</f>
        <v>R3</v>
      </c>
      <c r="N14" s="118"/>
      <c r="O14" s="317" t="str">
        <f>'2. ANALISIS'!J14</f>
        <v>*Caducidad del sistema electrico interno del hospital</v>
      </c>
      <c r="P14" s="317"/>
      <c r="Q14" s="317"/>
      <c r="R14" s="317"/>
      <c r="S14" s="317"/>
      <c r="T14" s="294" t="str">
        <f>'2. ANALISIS'!X14</f>
        <v xml:space="preserve">* Pérdidas económicas por Alto costo de Mantenimiento
* Detrimiento patrimonial 
* Riesgo en la prestacion del servicio (calidad y seguridad del paciente)
</v>
      </c>
      <c r="U14" s="294"/>
      <c r="V14" s="294"/>
      <c r="W14" s="294"/>
      <c r="X14" s="294"/>
      <c r="Y14" s="316">
        <f>'3. CALIFICACION Y EVALUACION'!N14</f>
        <v>5</v>
      </c>
      <c r="Z14" s="316"/>
      <c r="AA14" s="316"/>
      <c r="AB14" s="315">
        <f>'3. CALIFICACION Y EVALUACION'!R14</f>
        <v>5</v>
      </c>
      <c r="AC14" s="315"/>
      <c r="AD14" s="315"/>
      <c r="AE14" s="315">
        <f>'3. CALIFICACION Y EVALUACION'!V14</f>
        <v>7</v>
      </c>
      <c r="AF14" s="315"/>
      <c r="AG14" s="315"/>
      <c r="AH14" s="311">
        <f t="shared" si="0"/>
        <v>175</v>
      </c>
      <c r="AI14" s="311"/>
      <c r="AJ14" s="311"/>
      <c r="AK14" s="299" t="str">
        <f>'4. VALORACIÓN'!Z13</f>
        <v>Riesgo Alto</v>
      </c>
      <c r="AL14" s="299"/>
      <c r="AM14" s="299"/>
      <c r="AN14" s="299"/>
      <c r="AO14" s="294" t="str">
        <f>'5. CONTROLES'!J15</f>
        <v>Ejecución del plan de mantenimiento del sistema electrico</v>
      </c>
      <c r="AP14" s="294"/>
      <c r="AQ14" s="294"/>
      <c r="AR14" s="294"/>
      <c r="AS14" s="294"/>
      <c r="AT14" s="294"/>
      <c r="AU14" s="279">
        <f>'6. RIESGO RESIDUAL'!S14</f>
        <v>0</v>
      </c>
      <c r="AV14" s="279"/>
      <c r="AW14" s="279"/>
      <c r="AX14" s="299" t="str">
        <f>'7. GRAFICA'!H14</f>
        <v>Riesgo Menor</v>
      </c>
      <c r="AY14" s="299"/>
      <c r="AZ14" s="299"/>
      <c r="BA14" s="299"/>
      <c r="BB14" s="294" t="s">
        <v>129</v>
      </c>
      <c r="BC14" s="294"/>
      <c r="BD14" s="294"/>
      <c r="BE14" s="294"/>
      <c r="BF14" s="294"/>
      <c r="BG14" s="295" t="s">
        <v>254</v>
      </c>
      <c r="BH14" s="295"/>
      <c r="BI14" s="295"/>
      <c r="BJ14" s="295"/>
      <c r="BK14" s="295"/>
      <c r="BL14" s="295"/>
      <c r="BM14" s="295"/>
      <c r="BN14" s="295"/>
      <c r="BO14" s="295"/>
      <c r="BP14" s="221" t="s">
        <v>270</v>
      </c>
      <c r="BQ14" s="221"/>
      <c r="BR14" s="221"/>
      <c r="BS14" s="221"/>
      <c r="BT14" s="221" t="s">
        <v>127</v>
      </c>
      <c r="BU14" s="221"/>
      <c r="BV14" s="221"/>
      <c r="BW14" s="294" t="s">
        <v>128</v>
      </c>
      <c r="BX14" s="294"/>
      <c r="BY14" s="294"/>
      <c r="BZ14" s="294"/>
      <c r="CA14" s="294"/>
      <c r="CB14" s="294" t="s">
        <v>262</v>
      </c>
      <c r="CC14" s="294"/>
      <c r="CD14" s="294"/>
      <c r="CE14" s="294"/>
      <c r="CF14" s="294"/>
      <c r="CG14" s="294"/>
      <c r="CH14" s="221">
        <v>1</v>
      </c>
      <c r="CI14" s="221"/>
    </row>
    <row r="15" spans="1:88" ht="13.9" customHeight="1" x14ac:dyDescent="0.2">
      <c r="B15" s="90" t="str">
        <f>'1. IDENTIFICACIÓN Y DESCRIPCIÓN'!B14</f>
        <v>AMBIENTE FISICO</v>
      </c>
      <c r="C15" s="90"/>
      <c r="D15" s="90"/>
      <c r="E15" s="90"/>
      <c r="F15" s="90"/>
      <c r="G15" s="294" t="str">
        <f>'1. IDENTIFICACIÓN Y DESCRIPCIÓN'!H14</f>
        <v>Deterioro de la planta física de la institución</v>
      </c>
      <c r="H15" s="294"/>
      <c r="I15" s="294"/>
      <c r="J15" s="294"/>
      <c r="K15" s="294"/>
      <c r="L15" s="294"/>
      <c r="M15" s="118" t="str">
        <f>'1. IDENTIFICACIÓN Y DESCRIPCIÓN'!G14</f>
        <v>R4</v>
      </c>
      <c r="N15" s="118"/>
      <c r="O15" s="317" t="str">
        <f>'2. ANALISIS'!J15</f>
        <v xml:space="preserve">* Antiguedad de la Estructura fisica
* Incumplimientos de los mantenimientos respectivos </v>
      </c>
      <c r="P15" s="317"/>
      <c r="Q15" s="317"/>
      <c r="R15" s="317"/>
      <c r="S15" s="317"/>
      <c r="T15" s="294" t="str">
        <f>'2. ANALISIS'!X15</f>
        <v>* Pérdidas económicas por Alto costo de Mantenimiento
* Detrimiento patrimonial 
* Riesgo en la prestacion del servicio (calidad y seguridad del paciente)</v>
      </c>
      <c r="U15" s="294"/>
      <c r="V15" s="294"/>
      <c r="W15" s="294"/>
      <c r="X15" s="294"/>
      <c r="Y15" s="316">
        <f>'3. CALIFICACION Y EVALUACION'!N15</f>
        <v>5</v>
      </c>
      <c r="Z15" s="316"/>
      <c r="AA15" s="316"/>
      <c r="AB15" s="315">
        <f>'3. CALIFICACION Y EVALUACION'!R15</f>
        <v>7</v>
      </c>
      <c r="AC15" s="315"/>
      <c r="AD15" s="315"/>
      <c r="AE15" s="315">
        <f>'3. CALIFICACION Y EVALUACION'!V15</f>
        <v>10</v>
      </c>
      <c r="AF15" s="315"/>
      <c r="AG15" s="315"/>
      <c r="AH15" s="311">
        <f t="shared" si="0"/>
        <v>350</v>
      </c>
      <c r="AI15" s="311"/>
      <c r="AJ15" s="311"/>
      <c r="AK15" s="299" t="str">
        <f>'4. VALORACIÓN'!Z14</f>
        <v>Riesgo Alto</v>
      </c>
      <c r="AL15" s="299"/>
      <c r="AM15" s="299"/>
      <c r="AN15" s="299"/>
      <c r="AO15" s="294" t="str">
        <f>'5. CONTROLES'!J16</f>
        <v>*Ejecución del plan de Mantenimiento preventivo y correctivo de infraestructura</v>
      </c>
      <c r="AP15" s="294"/>
      <c r="AQ15" s="294"/>
      <c r="AR15" s="294"/>
      <c r="AS15" s="294"/>
      <c r="AT15" s="294"/>
      <c r="AU15" s="279">
        <f>'6. RIESGO RESIDUAL'!S15</f>
        <v>0</v>
      </c>
      <c r="AV15" s="279"/>
      <c r="AW15" s="279"/>
      <c r="AX15" s="299" t="str">
        <f>'7. GRAFICA'!H15</f>
        <v>Riesgo Menor</v>
      </c>
      <c r="AY15" s="299"/>
      <c r="AZ15" s="299"/>
      <c r="BA15" s="299"/>
      <c r="BB15" s="294" t="s">
        <v>129</v>
      </c>
      <c r="BC15" s="294"/>
      <c r="BD15" s="294"/>
      <c r="BE15" s="294"/>
      <c r="BF15" s="294"/>
      <c r="BG15" s="295" t="s">
        <v>255</v>
      </c>
      <c r="BH15" s="295"/>
      <c r="BI15" s="295"/>
      <c r="BJ15" s="295"/>
      <c r="BK15" s="295"/>
      <c r="BL15" s="295"/>
      <c r="BM15" s="295"/>
      <c r="BN15" s="295"/>
      <c r="BO15" s="295"/>
      <c r="BP15" s="221" t="s">
        <v>270</v>
      </c>
      <c r="BQ15" s="221"/>
      <c r="BR15" s="221"/>
      <c r="BS15" s="221"/>
      <c r="BT15" s="221" t="s">
        <v>143</v>
      </c>
      <c r="BU15" s="221"/>
      <c r="BV15" s="221"/>
      <c r="BW15" s="294" t="s">
        <v>128</v>
      </c>
      <c r="BX15" s="294"/>
      <c r="BY15" s="294"/>
      <c r="BZ15" s="294"/>
      <c r="CA15" s="294"/>
      <c r="CB15" s="294" t="s">
        <v>262</v>
      </c>
      <c r="CC15" s="294"/>
      <c r="CD15" s="294"/>
      <c r="CE15" s="294"/>
      <c r="CF15" s="294"/>
      <c r="CG15" s="294"/>
      <c r="CH15" s="221">
        <v>1</v>
      </c>
      <c r="CI15" s="221"/>
    </row>
    <row r="16" spans="1:88" ht="13.9" customHeight="1" x14ac:dyDescent="0.2">
      <c r="B16" s="90" t="str">
        <f>'1. IDENTIFICACIÓN Y DESCRIPCIÓN'!B15</f>
        <v>CONTRATACIÓN</v>
      </c>
      <c r="C16" s="90"/>
      <c r="D16" s="90"/>
      <c r="E16" s="90"/>
      <c r="F16" s="90"/>
      <c r="G16" s="294" t="str">
        <f>'1. IDENTIFICACIÓN Y DESCRIPCIÓN'!H15</f>
        <v>Falsificación documentos para el proceso de contratación y/o soporte de pago de aportes sociales</v>
      </c>
      <c r="H16" s="294"/>
      <c r="I16" s="294"/>
      <c r="J16" s="294"/>
      <c r="K16" s="294"/>
      <c r="L16" s="294"/>
      <c r="M16" s="118" t="str">
        <f>'1. IDENTIFICACIÓN Y DESCRIPCIÓN'!G15</f>
        <v>R5</v>
      </c>
      <c r="N16" s="118"/>
      <c r="O16" s="317" t="str">
        <f>'2. ANALISIS'!J16</f>
        <v>Incumplimientos de pagos de aportes sociales</v>
      </c>
      <c r="P16" s="317"/>
      <c r="Q16" s="317"/>
      <c r="R16" s="317"/>
      <c r="S16" s="317"/>
      <c r="T16" s="294" t="str">
        <f>'2. ANALISIS'!X16</f>
        <v>* Pérdidas económicas
* Demandas y sanciones
* Pérdida de imagen institucional</v>
      </c>
      <c r="U16" s="294"/>
      <c r="V16" s="294"/>
      <c r="W16" s="294"/>
      <c r="X16" s="294"/>
      <c r="Y16" s="316">
        <f>'3. CALIFICACION Y EVALUACION'!N16</f>
        <v>7</v>
      </c>
      <c r="Z16" s="316"/>
      <c r="AA16" s="316"/>
      <c r="AB16" s="315">
        <f>'3. CALIFICACION Y EVALUACION'!R16</f>
        <v>7</v>
      </c>
      <c r="AC16" s="315"/>
      <c r="AD16" s="315"/>
      <c r="AE16" s="315">
        <f>'3. CALIFICACION Y EVALUACION'!V16</f>
        <v>10</v>
      </c>
      <c r="AF16" s="315"/>
      <c r="AG16" s="315"/>
      <c r="AH16" s="311">
        <f t="shared" si="0"/>
        <v>490</v>
      </c>
      <c r="AI16" s="311"/>
      <c r="AJ16" s="311"/>
      <c r="AK16" s="299" t="str">
        <f>'4. VALORACIÓN'!Z15</f>
        <v>Riesgo Alto</v>
      </c>
      <c r="AL16" s="299"/>
      <c r="AM16" s="299"/>
      <c r="AN16" s="299"/>
      <c r="AO16" s="294" t="str">
        <f>'5. CONTROLES'!J17</f>
        <v>* Ejecutar en conjunto con la oficina de talento humano el procedimiento de verificaciòn de información de los proponentes, acorde a la normatividad vigente.</v>
      </c>
      <c r="AP16" s="294"/>
      <c r="AQ16" s="294"/>
      <c r="AR16" s="294"/>
      <c r="AS16" s="294"/>
      <c r="AT16" s="294"/>
      <c r="AU16" s="279">
        <f>'6. RIESGO RESIDUAL'!S16</f>
        <v>0</v>
      </c>
      <c r="AV16" s="279"/>
      <c r="AW16" s="279"/>
      <c r="AX16" s="299" t="str">
        <f>'7. GRAFICA'!H16</f>
        <v>Riesgo Menor</v>
      </c>
      <c r="AY16" s="299"/>
      <c r="AZ16" s="299"/>
      <c r="BA16" s="299"/>
      <c r="BB16" s="294" t="s">
        <v>129</v>
      </c>
      <c r="BC16" s="294"/>
      <c r="BD16" s="294"/>
      <c r="BE16" s="294"/>
      <c r="BF16" s="294"/>
      <c r="BG16" s="295" t="s">
        <v>256</v>
      </c>
      <c r="BH16" s="295"/>
      <c r="BI16" s="295"/>
      <c r="BJ16" s="295"/>
      <c r="BK16" s="295"/>
      <c r="BL16" s="295"/>
      <c r="BM16" s="295"/>
      <c r="BN16" s="295"/>
      <c r="BO16" s="295"/>
      <c r="BP16" s="221" t="s">
        <v>271</v>
      </c>
      <c r="BQ16" s="221"/>
      <c r="BR16" s="221"/>
      <c r="BS16" s="221"/>
      <c r="BT16" s="221" t="s">
        <v>143</v>
      </c>
      <c r="BU16" s="221"/>
      <c r="BV16" s="221"/>
      <c r="BW16" s="294" t="s">
        <v>128</v>
      </c>
      <c r="BX16" s="294"/>
      <c r="BY16" s="294"/>
      <c r="BZ16" s="294"/>
      <c r="CA16" s="294"/>
      <c r="CB16" s="294" t="s">
        <v>263</v>
      </c>
      <c r="CC16" s="294"/>
      <c r="CD16" s="294"/>
      <c r="CE16" s="294"/>
      <c r="CF16" s="294"/>
      <c r="CG16" s="294"/>
      <c r="CH16" s="221">
        <v>1</v>
      </c>
      <c r="CI16" s="221"/>
    </row>
    <row r="17" spans="2:87" ht="13.9" customHeight="1" x14ac:dyDescent="0.2">
      <c r="B17" s="90" t="str">
        <f>'1. IDENTIFICACIÓN Y DESCRIPCIÓN'!B16</f>
        <v>CONTRATACIÓN</v>
      </c>
      <c r="C17" s="90"/>
      <c r="D17" s="90"/>
      <c r="E17" s="90"/>
      <c r="F17" s="90"/>
      <c r="G17" s="294" t="str">
        <f>'1. IDENTIFICACIÓN Y DESCRIPCIÓN'!H16</f>
        <v>Incumlimiento en el proceso de planeación de la contratación establecida en el Plan Anual de Adquisiciones</v>
      </c>
      <c r="H17" s="294"/>
      <c r="I17" s="294"/>
      <c r="J17" s="294"/>
      <c r="K17" s="294"/>
      <c r="L17" s="294"/>
      <c r="M17" s="118" t="str">
        <f>'1. IDENTIFICACIÓN Y DESCRIPCIÓN'!G16</f>
        <v>R6</v>
      </c>
      <c r="N17" s="118"/>
      <c r="O17" s="317" t="str">
        <f>'2. ANALISIS'!J17</f>
        <v>Falta de planeación para identificar, registrar, programar y divulgar sus necesidades de bienes, obras y servicios de la entidad</v>
      </c>
      <c r="P17" s="317"/>
      <c r="Q17" s="317"/>
      <c r="R17" s="317"/>
      <c r="S17" s="317"/>
      <c r="T17" s="294" t="str">
        <f>'2. ANALISIS'!X17</f>
        <v xml:space="preserve">* Pérdidas económicas
* Demandas y sanciones
* Pérdida de imagen institucional
* Subestimación de stock de insumos </v>
      </c>
      <c r="U17" s="294"/>
      <c r="V17" s="294"/>
      <c r="W17" s="294"/>
      <c r="X17" s="294"/>
      <c r="Y17" s="316">
        <f>'3. CALIFICACION Y EVALUACION'!N17</f>
        <v>10</v>
      </c>
      <c r="Z17" s="316"/>
      <c r="AA17" s="316"/>
      <c r="AB17" s="315">
        <f>'3. CALIFICACION Y EVALUACION'!R17</f>
        <v>7</v>
      </c>
      <c r="AC17" s="315"/>
      <c r="AD17" s="315"/>
      <c r="AE17" s="315">
        <f>'3. CALIFICACION Y EVALUACION'!V17</f>
        <v>10</v>
      </c>
      <c r="AF17" s="315"/>
      <c r="AG17" s="315"/>
      <c r="AH17" s="312">
        <f>Y17*AB17*AE17</f>
        <v>700</v>
      </c>
      <c r="AI17" s="313"/>
      <c r="AJ17" s="314"/>
      <c r="AK17" s="307" t="str">
        <f>'4. VALORACIÓN'!Z16</f>
        <v>Riesgo Extremo</v>
      </c>
      <c r="AL17" s="308"/>
      <c r="AM17" s="308"/>
      <c r="AN17" s="309"/>
      <c r="AO17" s="294" t="str">
        <f>'5. CONTROLES'!J18</f>
        <v>Capacitación a supervisores y funcionarios en los procesos y procedimientos relacionados con la planeación de la contratación en sus etapas precontractual, contractual y poscontractual.</v>
      </c>
      <c r="AP17" s="294"/>
      <c r="AQ17" s="294"/>
      <c r="AR17" s="294"/>
      <c r="AS17" s="294"/>
      <c r="AT17" s="294"/>
      <c r="AU17" s="279">
        <f>'6. RIESGO RESIDUAL'!S17</f>
        <v>0</v>
      </c>
      <c r="AV17" s="279"/>
      <c r="AW17" s="279"/>
      <c r="AX17" s="299" t="str">
        <f>'7. GRAFICA'!H17</f>
        <v>Riesgo Menor</v>
      </c>
      <c r="AY17" s="299"/>
      <c r="AZ17" s="299"/>
      <c r="BA17" s="299"/>
      <c r="BB17" s="294" t="s">
        <v>129</v>
      </c>
      <c r="BC17" s="294"/>
      <c r="BD17" s="294"/>
      <c r="BE17" s="294"/>
      <c r="BF17" s="294"/>
      <c r="BG17" s="295" t="s">
        <v>144</v>
      </c>
      <c r="BH17" s="295"/>
      <c r="BI17" s="295"/>
      <c r="BJ17" s="295"/>
      <c r="BK17" s="295"/>
      <c r="BL17" s="295"/>
      <c r="BM17" s="295"/>
      <c r="BN17" s="295"/>
      <c r="BO17" s="295"/>
      <c r="BP17" s="221" t="s">
        <v>271</v>
      </c>
      <c r="BQ17" s="221"/>
      <c r="BR17" s="221"/>
      <c r="BS17" s="221"/>
      <c r="BT17" s="221" t="s">
        <v>143</v>
      </c>
      <c r="BU17" s="221"/>
      <c r="BV17" s="221"/>
      <c r="BW17" s="294" t="s">
        <v>128</v>
      </c>
      <c r="BX17" s="294"/>
      <c r="BY17" s="294"/>
      <c r="BZ17" s="294"/>
      <c r="CA17" s="294"/>
      <c r="CB17" s="294" t="s">
        <v>264</v>
      </c>
      <c r="CC17" s="294"/>
      <c r="CD17" s="294"/>
      <c r="CE17" s="294"/>
      <c r="CF17" s="294"/>
      <c r="CG17" s="294"/>
      <c r="CH17" s="221" t="s">
        <v>265</v>
      </c>
      <c r="CI17" s="221"/>
    </row>
    <row r="18" spans="2:87" x14ac:dyDescent="0.2">
      <c r="B18" s="90" t="str">
        <f>'1. IDENTIFICACIÓN Y DESCRIPCIÓN'!B17</f>
        <v>CONTRATACIÓN</v>
      </c>
      <c r="C18" s="90"/>
      <c r="D18" s="90"/>
      <c r="E18" s="90"/>
      <c r="F18" s="90"/>
      <c r="G18" s="294" t="str">
        <f>'1. IDENTIFICACIÓN Y DESCRIPCIÓN'!H17</f>
        <v>Incumplimiento a las actividades establecidas en contrato de prestación de servicios</v>
      </c>
      <c r="H18" s="294"/>
      <c r="I18" s="294"/>
      <c r="J18" s="294"/>
      <c r="K18" s="294"/>
      <c r="L18" s="294"/>
      <c r="M18" s="118" t="str">
        <f>'1. IDENTIFICACIÓN Y DESCRIPCIÓN'!G17</f>
        <v>R7</v>
      </c>
      <c r="N18" s="118"/>
      <c r="O18" s="317" t="str">
        <f>'2. ANALISIS'!J18</f>
        <v>Incumplimiento al manual de supervisión</v>
      </c>
      <c r="P18" s="317"/>
      <c r="Q18" s="317"/>
      <c r="R18" s="317"/>
      <c r="S18" s="317"/>
      <c r="T18" s="294" t="str">
        <f>'2. ANALISIS'!X18</f>
        <v>* Pérdidas económicas
* Demandas y sanciones
* Pérdida de imagen institucional</v>
      </c>
      <c r="U18" s="294"/>
      <c r="V18" s="294"/>
      <c r="W18" s="294"/>
      <c r="X18" s="294"/>
      <c r="Y18" s="316">
        <f>'3. CALIFICACION Y EVALUACION'!N18</f>
        <v>10</v>
      </c>
      <c r="Z18" s="316"/>
      <c r="AA18" s="316"/>
      <c r="AB18" s="315">
        <f>'3. CALIFICACION Y EVALUACION'!R18</f>
        <v>3</v>
      </c>
      <c r="AC18" s="315"/>
      <c r="AD18" s="315"/>
      <c r="AE18" s="315">
        <f>'3. CALIFICACION Y EVALUACION'!V18</f>
        <v>7</v>
      </c>
      <c r="AF18" s="315"/>
      <c r="AG18" s="315"/>
      <c r="AH18" s="311">
        <f t="shared" si="0"/>
        <v>210</v>
      </c>
      <c r="AI18" s="311"/>
      <c r="AJ18" s="311"/>
      <c r="AK18" s="299" t="str">
        <f>'4. VALORACIÓN'!Z17</f>
        <v>Riesgo Alto</v>
      </c>
      <c r="AL18" s="299"/>
      <c r="AM18" s="299"/>
      <c r="AN18" s="299"/>
      <c r="AO18" s="294" t="str">
        <f>'5. CONTROLES'!J19</f>
        <v>Capacitación y seguimiento a la ejecución contractual por parte de los supervisores acorde al manual de supervisión y liquidacion de contratos o su equivalente.
Capacitación supervisores y funcionarios en los procesos y procedimientos relacionados con contratación</v>
      </c>
      <c r="AP18" s="294"/>
      <c r="AQ18" s="294"/>
      <c r="AR18" s="294"/>
      <c r="AS18" s="294"/>
      <c r="AT18" s="294"/>
      <c r="AU18" s="278">
        <f>'6. RIESGO RESIDUAL'!S18</f>
        <v>73.5</v>
      </c>
      <c r="AV18" s="278"/>
      <c r="AW18" s="278"/>
      <c r="AX18" s="299" t="str">
        <f>'7. GRAFICA'!H18</f>
        <v>Riesgo Moderado</v>
      </c>
      <c r="AY18" s="299"/>
      <c r="AZ18" s="299"/>
      <c r="BA18" s="299"/>
      <c r="BB18" s="294" t="s">
        <v>129</v>
      </c>
      <c r="BC18" s="294"/>
      <c r="BD18" s="294"/>
      <c r="BE18" s="294"/>
      <c r="BF18" s="294"/>
      <c r="BG18" s="295" t="s">
        <v>145</v>
      </c>
      <c r="BH18" s="295"/>
      <c r="BI18" s="295"/>
      <c r="BJ18" s="295"/>
      <c r="BK18" s="295"/>
      <c r="BL18" s="295"/>
      <c r="BM18" s="295"/>
      <c r="BN18" s="295"/>
      <c r="BO18" s="295"/>
      <c r="BP18" s="221" t="s">
        <v>271</v>
      </c>
      <c r="BQ18" s="221"/>
      <c r="BR18" s="221"/>
      <c r="BS18" s="221"/>
      <c r="BT18" s="221" t="s">
        <v>127</v>
      </c>
      <c r="BU18" s="221"/>
      <c r="BV18" s="221"/>
      <c r="BW18" s="294" t="s">
        <v>128</v>
      </c>
      <c r="BX18" s="294"/>
      <c r="BY18" s="294"/>
      <c r="BZ18" s="294"/>
      <c r="CA18" s="294"/>
      <c r="CB18" s="294" t="s">
        <v>272</v>
      </c>
      <c r="CC18" s="294"/>
      <c r="CD18" s="294"/>
      <c r="CE18" s="294"/>
      <c r="CF18" s="294"/>
      <c r="CG18" s="294"/>
      <c r="CH18" s="221">
        <v>1</v>
      </c>
      <c r="CI18" s="221"/>
    </row>
    <row r="19" spans="2:87" x14ac:dyDescent="0.2">
      <c r="B19" s="90" t="str">
        <f>'1. IDENTIFICACIÓN Y DESCRIPCIÓN'!B18</f>
        <v>CONTRATACIÓN</v>
      </c>
      <c r="C19" s="90"/>
      <c r="D19" s="90"/>
      <c r="E19" s="90"/>
      <c r="F19" s="90"/>
      <c r="G19" s="294" t="str">
        <f>'1. IDENTIFICACIÓN Y DESCRIPCIÓN'!H18</f>
        <v>Falta de planeacion en los procedimientos administrativos, publicación inoportuna de contratos en SECOP.</v>
      </c>
      <c r="H19" s="294"/>
      <c r="I19" s="294"/>
      <c r="J19" s="294"/>
      <c r="K19" s="294"/>
      <c r="L19" s="294"/>
      <c r="M19" s="118" t="str">
        <f>'1. IDENTIFICACIÓN Y DESCRIPCIÓN'!G18</f>
        <v>R8</v>
      </c>
      <c r="N19" s="118"/>
      <c r="O19" s="317" t="str">
        <f>'2. ANALISIS'!J19</f>
        <v>Incumplimientos en los documentos soportes para realizar la contratación</v>
      </c>
      <c r="P19" s="317"/>
      <c r="Q19" s="317"/>
      <c r="R19" s="317"/>
      <c r="S19" s="317"/>
      <c r="T19" s="294" t="str">
        <f>'2. ANALISIS'!X19</f>
        <v>*Impacto economico negativo que afecte la estabilidad del sectro de salud
* Pérdidas económicas
* Demandas y sanciones
* Pérdida de imagen institucional</v>
      </c>
      <c r="U19" s="294"/>
      <c r="V19" s="294"/>
      <c r="W19" s="294"/>
      <c r="X19" s="294"/>
      <c r="Y19" s="316">
        <f>'3. CALIFICACION Y EVALUACION'!N19</f>
        <v>10</v>
      </c>
      <c r="Z19" s="316"/>
      <c r="AA19" s="316"/>
      <c r="AB19" s="315">
        <f>'3. CALIFICACION Y EVALUACION'!R19</f>
        <v>7</v>
      </c>
      <c r="AC19" s="315"/>
      <c r="AD19" s="315"/>
      <c r="AE19" s="315">
        <f>'3. CALIFICACION Y EVALUACION'!V19</f>
        <v>10</v>
      </c>
      <c r="AF19" s="315"/>
      <c r="AG19" s="315"/>
      <c r="AH19" s="312">
        <f t="shared" si="0"/>
        <v>700</v>
      </c>
      <c r="AI19" s="313"/>
      <c r="AJ19" s="314"/>
      <c r="AK19" s="307" t="str">
        <f>'4. VALORACIÓN'!Z18</f>
        <v>Riesgo Extremo</v>
      </c>
      <c r="AL19" s="308"/>
      <c r="AM19" s="308"/>
      <c r="AN19" s="309"/>
      <c r="AO19" s="294" t="str">
        <f>'5. CONTROLES'!J20</f>
        <v>* Cumplir los procedimientos que la entidad tiene en materia de contratación, su manual de contratación y de supervisión                                                                                                           * Certificacion de documentos ante organismos de control</v>
      </c>
      <c r="AP19" s="294"/>
      <c r="AQ19" s="294"/>
      <c r="AR19" s="294"/>
      <c r="AS19" s="294"/>
      <c r="AT19" s="294"/>
      <c r="AU19" s="279">
        <f>'6. RIESGO RESIDUAL'!S19</f>
        <v>0</v>
      </c>
      <c r="AV19" s="279"/>
      <c r="AW19" s="279"/>
      <c r="AX19" s="299" t="str">
        <f>'7. GRAFICA'!H19</f>
        <v>Riesgo Menor</v>
      </c>
      <c r="AY19" s="299"/>
      <c r="AZ19" s="299"/>
      <c r="BA19" s="299"/>
      <c r="BB19" s="294" t="s">
        <v>129</v>
      </c>
      <c r="BC19" s="294"/>
      <c r="BD19" s="294"/>
      <c r="BE19" s="294"/>
      <c r="BF19" s="294"/>
      <c r="BG19" s="295" t="s">
        <v>266</v>
      </c>
      <c r="BH19" s="295"/>
      <c r="BI19" s="295"/>
      <c r="BJ19" s="295"/>
      <c r="BK19" s="295"/>
      <c r="BL19" s="295"/>
      <c r="BM19" s="295"/>
      <c r="BN19" s="295"/>
      <c r="BO19" s="295"/>
      <c r="BP19" s="221" t="s">
        <v>271</v>
      </c>
      <c r="BQ19" s="221"/>
      <c r="BR19" s="221"/>
      <c r="BS19" s="221"/>
      <c r="BT19" s="221" t="s">
        <v>127</v>
      </c>
      <c r="BU19" s="221"/>
      <c r="BV19" s="221"/>
      <c r="BW19" s="294" t="s">
        <v>128</v>
      </c>
      <c r="BX19" s="294"/>
      <c r="BY19" s="294"/>
      <c r="BZ19" s="294"/>
      <c r="CA19" s="294"/>
      <c r="CB19" s="294" t="s">
        <v>268</v>
      </c>
      <c r="CC19" s="294"/>
      <c r="CD19" s="294"/>
      <c r="CE19" s="294"/>
      <c r="CF19" s="294"/>
      <c r="CG19" s="294"/>
      <c r="CH19" s="221">
        <v>1</v>
      </c>
      <c r="CI19" s="221"/>
    </row>
    <row r="20" spans="2:87" ht="13.9" customHeight="1" x14ac:dyDescent="0.2">
      <c r="B20" s="90" t="str">
        <f>'1. IDENTIFICACIÓN Y DESCRIPCIÓN'!B19</f>
        <v>FINANCIERA</v>
      </c>
      <c r="C20" s="90"/>
      <c r="D20" s="90"/>
      <c r="E20" s="90"/>
      <c r="F20" s="90"/>
      <c r="G20" s="294" t="str">
        <f>'1. IDENTIFICACIÓN Y DESCRIPCIÓN'!H19</f>
        <v>Inconsistencias en la consolidacion de estados financieros, para la toma de decisiones</v>
      </c>
      <c r="H20" s="294"/>
      <c r="I20" s="294"/>
      <c r="J20" s="294"/>
      <c r="K20" s="294"/>
      <c r="L20" s="294"/>
      <c r="M20" s="118" t="str">
        <f>'1. IDENTIFICACIÓN Y DESCRIPCIÓN'!G19</f>
        <v>R9</v>
      </c>
      <c r="N20" s="118"/>
      <c r="O20" s="317" t="str">
        <f>'2. ANALISIS'!J20</f>
        <v>*No se efectúan cruces y depuración de las cifras y datos a reportar a contabilidad, según los casos establecidos en la resolución interna del hospital
* Inoportunidad en la generacion de soportes de hechos economicos.</v>
      </c>
      <c r="P20" s="317"/>
      <c r="Q20" s="317"/>
      <c r="R20" s="317"/>
      <c r="S20" s="317"/>
      <c r="T20" s="294" t="str">
        <f>'2. ANALISIS'!X20</f>
        <v>*Generacion de informes financieros que no refljan la realidad economica de la entidad.
* Perdidas economicas para la institución
* Sanciones legales</v>
      </c>
      <c r="U20" s="294"/>
      <c r="V20" s="294"/>
      <c r="W20" s="294"/>
      <c r="X20" s="294"/>
      <c r="Y20" s="316">
        <f>'3. CALIFICACION Y EVALUACION'!N20</f>
        <v>10</v>
      </c>
      <c r="Z20" s="316"/>
      <c r="AA20" s="316"/>
      <c r="AB20" s="315">
        <f>'3. CALIFICACION Y EVALUACION'!R20</f>
        <v>10</v>
      </c>
      <c r="AC20" s="315"/>
      <c r="AD20" s="315"/>
      <c r="AE20" s="315">
        <f>'3. CALIFICACION Y EVALUACION'!V20</f>
        <v>7</v>
      </c>
      <c r="AF20" s="315"/>
      <c r="AG20" s="315"/>
      <c r="AH20" s="312">
        <f t="shared" si="0"/>
        <v>700</v>
      </c>
      <c r="AI20" s="313"/>
      <c r="AJ20" s="314"/>
      <c r="AK20" s="307" t="str">
        <f>'4. VALORACIÓN'!Z19</f>
        <v>Riesgo Extremo</v>
      </c>
      <c r="AL20" s="308"/>
      <c r="AM20" s="308"/>
      <c r="AN20" s="309"/>
      <c r="AO20" s="294" t="str">
        <f>'5. CONTROLES'!J21</f>
        <v>*Auditoria concurrente a los estados financieros por parte de la Revisoría Fiscal.                                                       * Procesos, procedimientos e intructivos.
* Entrega de informacion financiera de cada área de acuerdo al cronograma establecido con las fechas de envio de información al area contable, incluyendo interfases.
*Realizar conciliación mensual  con las áreas de: Tesoreria, Cartera (Glosas, Titulos valores), Facturacion, Almacén, Farmacia, Activos Fijos, Cuentas por Pagar y Nomina.
*Revisar previamente entre contabilidad y las demas áreas responsables, la información financiera reportada a entes de control y demás organismos externos.</v>
      </c>
      <c r="AP20" s="294"/>
      <c r="AQ20" s="294"/>
      <c r="AR20" s="294"/>
      <c r="AS20" s="294"/>
      <c r="AT20" s="294"/>
      <c r="AU20" s="279">
        <f>'6. RIESGO RESIDUAL'!S20</f>
        <v>35</v>
      </c>
      <c r="AV20" s="279"/>
      <c r="AW20" s="279"/>
      <c r="AX20" s="299" t="str">
        <f>'7. GRAFICA'!H20</f>
        <v>Riesgo Menor</v>
      </c>
      <c r="AY20" s="299"/>
      <c r="AZ20" s="299"/>
      <c r="BA20" s="299"/>
      <c r="BB20" s="294" t="s">
        <v>129</v>
      </c>
      <c r="BC20" s="294"/>
      <c r="BD20" s="294"/>
      <c r="BE20" s="294"/>
      <c r="BF20" s="294"/>
      <c r="BG20" s="295" t="s">
        <v>257</v>
      </c>
      <c r="BH20" s="295"/>
      <c r="BI20" s="295"/>
      <c r="BJ20" s="295"/>
      <c r="BK20" s="295"/>
      <c r="BL20" s="295"/>
      <c r="BM20" s="295"/>
      <c r="BN20" s="295"/>
      <c r="BO20" s="295"/>
      <c r="BP20" s="221" t="s">
        <v>274</v>
      </c>
      <c r="BQ20" s="221"/>
      <c r="BR20" s="221"/>
      <c r="BS20" s="221"/>
      <c r="BT20" s="221" t="s">
        <v>141</v>
      </c>
      <c r="BU20" s="221"/>
      <c r="BV20" s="221"/>
      <c r="BW20" s="294" t="s">
        <v>142</v>
      </c>
      <c r="BX20" s="294"/>
      <c r="BY20" s="294"/>
      <c r="BZ20" s="294"/>
      <c r="CA20" s="294"/>
      <c r="CB20" s="294" t="s">
        <v>273</v>
      </c>
      <c r="CC20" s="294"/>
      <c r="CD20" s="294"/>
      <c r="CE20" s="294"/>
      <c r="CF20" s="294"/>
      <c r="CG20" s="294"/>
      <c r="CH20" s="221">
        <v>1</v>
      </c>
      <c r="CI20" s="221"/>
    </row>
    <row r="21" spans="2:87" x14ac:dyDescent="0.2">
      <c r="B21" s="90" t="str">
        <f>'1. IDENTIFICACIÓN Y DESCRIPCIÓN'!B20</f>
        <v>FINANCIERA - 
AUDITORIA MEDICA</v>
      </c>
      <c r="C21" s="90"/>
      <c r="D21" s="90"/>
      <c r="E21" s="90"/>
      <c r="F21" s="90"/>
      <c r="G21" s="294" t="str">
        <f>'1. IDENTIFICACIÓN Y DESCRIPCIÓN'!H20</f>
        <v>No conciliación o contestación de glosas y/o devoluciones de facturas.</v>
      </c>
      <c r="H21" s="294"/>
      <c r="I21" s="294"/>
      <c r="J21" s="294"/>
      <c r="K21" s="294"/>
      <c r="L21" s="294"/>
      <c r="M21" s="118" t="str">
        <f>'1. IDENTIFICACIÓN Y DESCRIPCIÓN'!G20</f>
        <v>R10</v>
      </c>
      <c r="N21" s="118"/>
      <c r="O21" s="317" t="str">
        <f>'2. ANALISIS'!J21</f>
        <v>* Incumplimiento de los procedimientos y la normatividad vigente.</v>
      </c>
      <c r="P21" s="317"/>
      <c r="Q21" s="317"/>
      <c r="R21" s="317"/>
      <c r="S21" s="317"/>
      <c r="T21" s="294" t="str">
        <f>'2. ANALISIS'!X21</f>
        <v xml:space="preserve">* Pérdida de información
* Perdida de imagen institucional 
* Sanciones legales </v>
      </c>
      <c r="U21" s="294"/>
      <c r="V21" s="294"/>
      <c r="W21" s="294"/>
      <c r="X21" s="294"/>
      <c r="Y21" s="316">
        <f>'3. CALIFICACION Y EVALUACION'!N21</f>
        <v>10</v>
      </c>
      <c r="Z21" s="316"/>
      <c r="AA21" s="316"/>
      <c r="AB21" s="315">
        <f>'3. CALIFICACION Y EVALUACION'!R21</f>
        <v>7</v>
      </c>
      <c r="AC21" s="315"/>
      <c r="AD21" s="315"/>
      <c r="AE21" s="315">
        <f>'3. CALIFICACION Y EVALUACION'!V21</f>
        <v>7</v>
      </c>
      <c r="AF21" s="315"/>
      <c r="AG21" s="315"/>
      <c r="AH21" s="311">
        <f t="shared" si="0"/>
        <v>490</v>
      </c>
      <c r="AI21" s="311"/>
      <c r="AJ21" s="311"/>
      <c r="AK21" s="299" t="str">
        <f>'4. VALORACIÓN'!Z20</f>
        <v>Riesgo Alto</v>
      </c>
      <c r="AL21" s="299"/>
      <c r="AM21" s="299"/>
      <c r="AN21" s="299"/>
      <c r="AO21" s="294" t="str">
        <f>'5. CONTROLES'!J22</f>
        <v>* Revisión Mensual en Comité de facturación y/o glosas,  la glosa recibida  y facturación devuelta.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Capacitación del 100% del personal de facturación en Seguridad Social, Normatividad vigente y matriz de contratación actualizada.                                           
* Seguimiento al cumplimiento de los lineamientos emitidos por el proceso de facturacion y el proceso de admisiones y autorizaciones para la definicion efectiva de pagador 
*  Contar con el talento humano requerido para el desarrollo de las actividades en los procesos de admisiones y autorizaciones y del proceso de facturacion                              
* Preauditorias Internas del Area.</v>
      </c>
      <c r="AP21" s="294"/>
      <c r="AQ21" s="294"/>
      <c r="AR21" s="294"/>
      <c r="AS21" s="294"/>
      <c r="AT21" s="294"/>
      <c r="AU21" s="279">
        <f>'6. RIESGO RESIDUAL'!S21</f>
        <v>0</v>
      </c>
      <c r="AV21" s="279"/>
      <c r="AW21" s="279"/>
      <c r="AX21" s="299" t="str">
        <f>'7. GRAFICA'!H21</f>
        <v>Riesgo Menor</v>
      </c>
      <c r="AY21" s="299"/>
      <c r="AZ21" s="299"/>
      <c r="BA21" s="299"/>
      <c r="BB21" s="294" t="s">
        <v>129</v>
      </c>
      <c r="BC21" s="294"/>
      <c r="BD21" s="294"/>
      <c r="BE21" s="294"/>
      <c r="BF21" s="294"/>
      <c r="BG21" s="295" t="s">
        <v>147</v>
      </c>
      <c r="BH21" s="295"/>
      <c r="BI21" s="295"/>
      <c r="BJ21" s="295"/>
      <c r="BK21" s="295"/>
      <c r="BL21" s="295"/>
      <c r="BM21" s="295"/>
      <c r="BN21" s="295"/>
      <c r="BO21" s="295"/>
      <c r="BP21" s="221" t="s">
        <v>274</v>
      </c>
      <c r="BQ21" s="221"/>
      <c r="BR21" s="221"/>
      <c r="BS21" s="221"/>
      <c r="BT21" s="221" t="s">
        <v>127</v>
      </c>
      <c r="BU21" s="221"/>
      <c r="BV21" s="221"/>
      <c r="BW21" s="294" t="s">
        <v>142</v>
      </c>
      <c r="BX21" s="294"/>
      <c r="BY21" s="294"/>
      <c r="BZ21" s="294"/>
      <c r="CA21" s="294"/>
      <c r="CB21" s="294" t="s">
        <v>275</v>
      </c>
      <c r="CC21" s="294"/>
      <c r="CD21" s="294"/>
      <c r="CE21" s="294"/>
      <c r="CF21" s="294"/>
      <c r="CG21" s="294"/>
      <c r="CH21" s="221">
        <v>1</v>
      </c>
      <c r="CI21" s="221"/>
    </row>
    <row r="22" spans="2:87" x14ac:dyDescent="0.2">
      <c r="B22" s="90" t="str">
        <f>'1. IDENTIFICACIÓN Y DESCRIPCIÓN'!B21</f>
        <v>FINANCIERA - FACTURACIÓN</v>
      </c>
      <c r="C22" s="90"/>
      <c r="D22" s="90"/>
      <c r="E22" s="90"/>
      <c r="F22" s="90"/>
      <c r="G22" s="294" t="str">
        <f>'1. IDENTIFICACIÓN Y DESCRIPCIÓN'!H21</f>
        <v>Subfacturación o sobrefacturación de servicios prestados</v>
      </c>
      <c r="H22" s="294"/>
      <c r="I22" s="294"/>
      <c r="J22" s="294"/>
      <c r="K22" s="294"/>
      <c r="L22" s="294"/>
      <c r="M22" s="118" t="str">
        <f>'1. IDENTIFICACIÓN Y DESCRIPCIÓN'!G21</f>
        <v>R11</v>
      </c>
      <c r="N22" s="118"/>
      <c r="O22" s="317" t="str">
        <f>'2. ANALISIS'!J22</f>
        <v xml:space="preserve">* Talento Humano no capacitado en normatividad del SGSSS, falta de adherencia a los lineamientos establecidos para la verificacion y definicion de pagadores, talento humano insuficiente,  deficiencia en la aplicacion de normatividad vigente para la facturacion de servicios, desconocimiento de la Matriz de Contratación y tarifas de la ESE,  falta de monitoreo, control de los cargos y recaudos. </v>
      </c>
      <c r="P22" s="317"/>
      <c r="Q22" s="317"/>
      <c r="R22" s="317"/>
      <c r="S22" s="317"/>
      <c r="T22" s="294" t="str">
        <f>'2. ANALISIS'!X22</f>
        <v xml:space="preserve">* Pérdida de información
* Perdida de imagen institucional 
* Sanciones legales 
* Posible detrimento patrimonial </v>
      </c>
      <c r="U22" s="294"/>
      <c r="V22" s="294"/>
      <c r="W22" s="294"/>
      <c r="X22" s="294"/>
      <c r="Y22" s="316">
        <f>'3. CALIFICACION Y EVALUACION'!N22</f>
        <v>10</v>
      </c>
      <c r="Z22" s="316"/>
      <c r="AA22" s="316"/>
      <c r="AB22" s="315">
        <f>'3. CALIFICACION Y EVALUACION'!R22</f>
        <v>7</v>
      </c>
      <c r="AC22" s="315"/>
      <c r="AD22" s="315"/>
      <c r="AE22" s="315">
        <f>'3. CALIFICACION Y EVALUACION'!V22</f>
        <v>10</v>
      </c>
      <c r="AF22" s="315"/>
      <c r="AG22" s="315"/>
      <c r="AH22" s="312">
        <f t="shared" si="0"/>
        <v>700</v>
      </c>
      <c r="AI22" s="313"/>
      <c r="AJ22" s="314"/>
      <c r="AK22" s="307" t="str">
        <f>'4. VALORACIÓN'!Z21</f>
        <v>Riesgo Extremo</v>
      </c>
      <c r="AL22" s="308"/>
      <c r="AM22" s="308"/>
      <c r="AN22" s="309"/>
      <c r="AO22" s="294" t="str">
        <f>'5. CONTROLES'!J23</f>
        <v>* Acta de conciliación mensual entre el area de producción y venta de servicios y el area de facturación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Revisión Mensual en Comité de facturación y/o glosas,  la glosa recibida  y facturación devuelta.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Capacitación del 100% del personal de facturación en Seguridad Social, Normatividad vigente y matriz de contratación actualizada.                                           
* Seguimiento al cumplimiento de los lineamientos emitidos por el proceso de facturacion y el proceso de admisiones y autorizaciones para la definicion efectiva de pagador 
*  Contar con el talento humano requerido para el desarrollo de las actividades en los procesos de admisiones y autorizaciones y del proceso de facturacion                              
* Preauditorias Internas del Area.</v>
      </c>
      <c r="AP22" s="294"/>
      <c r="AQ22" s="294"/>
      <c r="AR22" s="294"/>
      <c r="AS22" s="294"/>
      <c r="AT22" s="294"/>
      <c r="AU22" s="279">
        <f>'6. RIESGO RESIDUAL'!S22</f>
        <v>0</v>
      </c>
      <c r="AV22" s="279"/>
      <c r="AW22" s="279"/>
      <c r="AX22" s="299" t="str">
        <f>'7. GRAFICA'!H22</f>
        <v>Riesgo Menor</v>
      </c>
      <c r="AY22" s="299"/>
      <c r="AZ22" s="299"/>
      <c r="BA22" s="299"/>
      <c r="BB22" s="294" t="s">
        <v>129</v>
      </c>
      <c r="BC22" s="294"/>
      <c r="BD22" s="294"/>
      <c r="BE22" s="294"/>
      <c r="BF22" s="294"/>
      <c r="BG22" s="295" t="s">
        <v>148</v>
      </c>
      <c r="BH22" s="295"/>
      <c r="BI22" s="295"/>
      <c r="BJ22" s="295"/>
      <c r="BK22" s="295"/>
      <c r="BL22" s="295"/>
      <c r="BM22" s="295"/>
      <c r="BN22" s="295"/>
      <c r="BO22" s="295"/>
      <c r="BP22" s="221" t="s">
        <v>277</v>
      </c>
      <c r="BQ22" s="221"/>
      <c r="BR22" s="221"/>
      <c r="BS22" s="221"/>
      <c r="BT22" s="221" t="s">
        <v>149</v>
      </c>
      <c r="BU22" s="221"/>
      <c r="BV22" s="221"/>
      <c r="BW22" s="294" t="s">
        <v>128</v>
      </c>
      <c r="BX22" s="294"/>
      <c r="BY22" s="294"/>
      <c r="BZ22" s="294"/>
      <c r="CA22" s="294"/>
      <c r="CB22" s="294" t="s">
        <v>276</v>
      </c>
      <c r="CC22" s="294"/>
      <c r="CD22" s="294"/>
      <c r="CE22" s="294"/>
      <c r="CF22" s="294"/>
      <c r="CG22" s="294"/>
      <c r="CH22" s="221">
        <v>1</v>
      </c>
      <c r="CI22" s="221"/>
    </row>
    <row r="23" spans="2:87" x14ac:dyDescent="0.2">
      <c r="B23" s="90" t="str">
        <f>'1. IDENTIFICACIÓN Y DESCRIPCIÓN'!B22</f>
        <v>CALIDAD</v>
      </c>
      <c r="C23" s="90"/>
      <c r="D23" s="90"/>
      <c r="E23" s="90"/>
      <c r="F23" s="90"/>
      <c r="G23" s="294" t="str">
        <f>'1. IDENTIFICACIÓN Y DESCRIPCIÓN'!H22</f>
        <v>Perdida en la integridad, disponibilidad y confidencialidad de la información.</v>
      </c>
      <c r="H23" s="294"/>
      <c r="I23" s="294"/>
      <c r="J23" s="294"/>
      <c r="K23" s="294"/>
      <c r="L23" s="294"/>
      <c r="M23" s="118" t="str">
        <f>'1. IDENTIFICACIÓN Y DESCRIPCIÓN'!G22</f>
        <v>R12</v>
      </c>
      <c r="N23" s="118"/>
      <c r="O23" s="317" t="str">
        <f>'2. ANALISIS'!J23</f>
        <v>Deficiencia en la capacitacion y entrenamiento de todos los servidores</v>
      </c>
      <c r="P23" s="317"/>
      <c r="Q23" s="317"/>
      <c r="R23" s="317"/>
      <c r="S23" s="317"/>
      <c r="T23" s="294" t="str">
        <f>'2. ANALISIS'!X23</f>
        <v xml:space="preserve">* Sanción legal
* Sanción disciplinaria
* Reprocesos </v>
      </c>
      <c r="U23" s="294"/>
      <c r="V23" s="294"/>
      <c r="W23" s="294"/>
      <c r="X23" s="294"/>
      <c r="Y23" s="316">
        <f>'3. CALIFICACION Y EVALUACION'!N23</f>
        <v>5</v>
      </c>
      <c r="Z23" s="316"/>
      <c r="AA23" s="316"/>
      <c r="AB23" s="315">
        <f>'3. CALIFICACION Y EVALUACION'!R23</f>
        <v>5</v>
      </c>
      <c r="AC23" s="315"/>
      <c r="AD23" s="315"/>
      <c r="AE23" s="315">
        <f>'3. CALIFICACION Y EVALUACION'!V23</f>
        <v>5</v>
      </c>
      <c r="AF23" s="315"/>
      <c r="AG23" s="315"/>
      <c r="AH23" s="311">
        <f t="shared" ref="AH23:AH30" si="1">Y23*AB23*AE23</f>
        <v>125</v>
      </c>
      <c r="AI23" s="311"/>
      <c r="AJ23" s="311"/>
      <c r="AK23" s="310" t="str">
        <f>'4. VALORACIÓN'!Z22</f>
        <v>Riesgo Moderado</v>
      </c>
      <c r="AL23" s="310"/>
      <c r="AM23" s="310"/>
      <c r="AN23" s="310"/>
      <c r="AO23" s="294" t="str">
        <f>'5. CONTROLES'!J24</f>
        <v>Implementación Plan de Tratamiento de Riesgos de Seguridad y Privacidad de la Información: (Definicion de perfiles y usuarios, El acceso a los activos y/o servicios de la infraestructura tecnológica institucional cuentan con esquema de autentificación y validación de privilegios, Control de acceso externo mediante herramientas TICS)</v>
      </c>
      <c r="AP23" s="294"/>
      <c r="AQ23" s="294"/>
      <c r="AR23" s="294"/>
      <c r="AS23" s="294"/>
      <c r="AT23" s="294"/>
      <c r="AU23" s="278">
        <f>'6. RIESGO RESIDUAL'!S25</f>
        <v>61.25</v>
      </c>
      <c r="AV23" s="278"/>
      <c r="AW23" s="278"/>
      <c r="AX23" s="299" t="str">
        <f>'7. GRAFICA'!H25</f>
        <v>Riesgo Moderado</v>
      </c>
      <c r="AY23" s="299"/>
      <c r="AZ23" s="299"/>
      <c r="BA23" s="299"/>
      <c r="BB23" s="294" t="s">
        <v>129</v>
      </c>
      <c r="BC23" s="294"/>
      <c r="BD23" s="294"/>
      <c r="BE23" s="294"/>
      <c r="BF23" s="294"/>
      <c r="BG23" s="295" t="s">
        <v>151</v>
      </c>
      <c r="BH23" s="295"/>
      <c r="BI23" s="295"/>
      <c r="BJ23" s="295"/>
      <c r="BK23" s="295"/>
      <c r="BL23" s="295"/>
      <c r="BM23" s="295"/>
      <c r="BN23" s="295"/>
      <c r="BO23" s="295"/>
      <c r="BP23" s="221" t="s">
        <v>278</v>
      </c>
      <c r="BQ23" s="221"/>
      <c r="BR23" s="221"/>
      <c r="BS23" s="221"/>
      <c r="BT23" s="221" t="s">
        <v>127</v>
      </c>
      <c r="BU23" s="221"/>
      <c r="BV23" s="221"/>
      <c r="BW23" s="294" t="s">
        <v>142</v>
      </c>
      <c r="BX23" s="294"/>
      <c r="BY23" s="294"/>
      <c r="BZ23" s="294"/>
      <c r="CA23" s="294"/>
      <c r="CB23" s="294" t="s">
        <v>279</v>
      </c>
      <c r="CC23" s="294"/>
      <c r="CD23" s="294"/>
      <c r="CE23" s="294"/>
      <c r="CF23" s="294"/>
      <c r="CG23" s="294"/>
      <c r="CH23" s="221" t="s">
        <v>265</v>
      </c>
      <c r="CI23" s="221"/>
    </row>
    <row r="24" spans="2:87" ht="13.9" customHeight="1" x14ac:dyDescent="0.2">
      <c r="B24" s="90" t="str">
        <f>'1. IDENTIFICACIÓN Y DESCRIPCIÓN'!B23</f>
        <v>JURIDICA</v>
      </c>
      <c r="C24" s="90"/>
      <c r="D24" s="90"/>
      <c r="E24" s="90"/>
      <c r="F24" s="90"/>
      <c r="G24" s="294" t="str">
        <f>'1. IDENTIFICACIÓN Y DESCRIPCIÓN'!H23</f>
        <v>Incumplimiento e inaplicación de la normatividad en las diferentes instancias judiciales</v>
      </c>
      <c r="H24" s="294"/>
      <c r="I24" s="294"/>
      <c r="J24" s="294"/>
      <c r="K24" s="294"/>
      <c r="L24" s="294"/>
      <c r="M24" s="118" t="str">
        <f>'1. IDENTIFICACIÓN Y DESCRIPCIÓN'!G23</f>
        <v>R13</v>
      </c>
      <c r="N24" s="118"/>
      <c r="O24" s="317" t="str">
        <f>'2. ANALISIS'!J24</f>
        <v>* Vencimiento de terminos o falta de oportunidad
*indebida notificacion electronica.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Causas pasan por situaciones de orden técnico, logístico y/o administrativo como falta de unarchivo o memoria institucional adecuados  (no ubicación de historias clínicas, contratos),  o razones de orden  personal como el desinterés o concientización de la importancia que reviste el contestar  oportunamente y de fondo.</v>
      </c>
      <c r="P24" s="317"/>
      <c r="Q24" s="317"/>
      <c r="R24" s="317"/>
      <c r="S24" s="317"/>
      <c r="T24" s="294" t="str">
        <f>'2. ANALISIS'!X24</f>
        <v>*requerimiento de entes de control
*Investigación disciplinarias y adminstrativas</v>
      </c>
      <c r="U24" s="294"/>
      <c r="V24" s="294"/>
      <c r="W24" s="294"/>
      <c r="X24" s="294"/>
      <c r="Y24" s="316">
        <f>'3. CALIFICACION Y EVALUACION'!N24</f>
        <v>7</v>
      </c>
      <c r="Z24" s="316"/>
      <c r="AA24" s="316"/>
      <c r="AB24" s="315">
        <f>'3. CALIFICACION Y EVALUACION'!R24</f>
        <v>5</v>
      </c>
      <c r="AC24" s="315"/>
      <c r="AD24" s="315"/>
      <c r="AE24" s="315">
        <f>'3. CALIFICACION Y EVALUACION'!V24</f>
        <v>5</v>
      </c>
      <c r="AF24" s="315"/>
      <c r="AG24" s="315"/>
      <c r="AH24" s="311">
        <f t="shared" si="1"/>
        <v>175</v>
      </c>
      <c r="AI24" s="311"/>
      <c r="AJ24" s="311"/>
      <c r="AK24" s="299" t="str">
        <f>'4. VALORACIÓN'!Z23</f>
        <v>Riesgo Alto</v>
      </c>
      <c r="AL24" s="299"/>
      <c r="AM24" s="299"/>
      <c r="AN24" s="299"/>
      <c r="AO24" s="294" t="str">
        <f>'5. CONTROLES'!J25</f>
        <v xml:space="preserve">* Existen indicadores en los subprocesos que pueden alimentar la evaluacion de los tiempos de respuesta de los derechos de peticion radicados 
* Se cuenta desde la Oficina  con profesionales de apoyo que realizan seguimiento y evaluación de los tiempos de respuesta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*Presentación de informes trimestrales a la Gerencia y Junta Directiva sobre el estado de los procesos Judiciales, registro en matriz de cada uno de los procesos recibidos por parte del Hospital / reparto y direccionamiento de cada proceso  / control y seguimiento a procesos </v>
      </c>
      <c r="AP24" s="294"/>
      <c r="AQ24" s="294"/>
      <c r="AR24" s="294"/>
      <c r="AS24" s="294"/>
      <c r="AT24" s="294"/>
      <c r="AU24" s="278">
        <f>+'6. RIESGO RESIDUAL'!S24</f>
        <v>122.5</v>
      </c>
      <c r="AV24" s="278"/>
      <c r="AW24" s="278"/>
      <c r="AX24" s="299" t="str">
        <f>+'7. GRAFICA'!H24</f>
        <v>Riesgo Moderado</v>
      </c>
      <c r="AY24" s="299"/>
      <c r="AZ24" s="299"/>
      <c r="BA24" s="299"/>
      <c r="BB24" s="294" t="s">
        <v>129</v>
      </c>
      <c r="BC24" s="294"/>
      <c r="BD24" s="294"/>
      <c r="BE24" s="294"/>
      <c r="BF24" s="294"/>
      <c r="BG24" s="295" t="s">
        <v>152</v>
      </c>
      <c r="BH24" s="295"/>
      <c r="BI24" s="295"/>
      <c r="BJ24" s="295"/>
      <c r="BK24" s="295"/>
      <c r="BL24" s="295"/>
      <c r="BM24" s="295"/>
      <c r="BN24" s="295"/>
      <c r="BO24" s="295"/>
      <c r="BP24" s="221" t="s">
        <v>280</v>
      </c>
      <c r="BQ24" s="221"/>
      <c r="BR24" s="221"/>
      <c r="BS24" s="221"/>
      <c r="BT24" s="221" t="s">
        <v>141</v>
      </c>
      <c r="BU24" s="221"/>
      <c r="BV24" s="221"/>
      <c r="BW24" s="294" t="s">
        <v>153</v>
      </c>
      <c r="BX24" s="294"/>
      <c r="BY24" s="294"/>
      <c r="BZ24" s="294"/>
      <c r="CA24" s="294"/>
      <c r="CB24" s="294" t="s">
        <v>281</v>
      </c>
      <c r="CC24" s="294"/>
      <c r="CD24" s="294"/>
      <c r="CE24" s="294"/>
      <c r="CF24" s="294"/>
      <c r="CG24" s="294"/>
      <c r="CH24" s="221">
        <v>1</v>
      </c>
      <c r="CI24" s="221"/>
    </row>
    <row r="25" spans="2:87" ht="13.9" customHeight="1" x14ac:dyDescent="0.2">
      <c r="B25" s="90" t="str">
        <f>'1. IDENTIFICACIÓN Y DESCRIPCIÓN'!B24</f>
        <v>GPAU</v>
      </c>
      <c r="C25" s="90"/>
      <c r="D25" s="90"/>
      <c r="E25" s="90"/>
      <c r="F25" s="90"/>
      <c r="G25" s="294" t="str">
        <f>'1. IDENTIFICACIÓN Y DESCRIPCIÓN'!H24</f>
        <v>Incumplimiento de la normatividad de PQRS</v>
      </c>
      <c r="H25" s="294"/>
      <c r="I25" s="294"/>
      <c r="J25" s="294"/>
      <c r="K25" s="294"/>
      <c r="L25" s="294"/>
      <c r="M25" s="118" t="str">
        <f>'1. IDENTIFICACIÓN Y DESCRIPCIÓN'!G24</f>
        <v>R14</v>
      </c>
      <c r="N25" s="118"/>
      <c r="O25" s="317" t="str">
        <f>'2. ANALISIS'!J25</f>
        <v>*Desconocimiento de la normatividad
*Trafico de influencias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Algunos trámites son expeditos y sumarios, los términos concedidos por los juzgados son breves - en ocasiones de horas - así las cosas, si se requiere un informe sobre la atención de un paciente, una historia clínica, una remisión de documento soportes, resulta insuficiente el termino concedido.</v>
      </c>
      <c r="P25" s="317"/>
      <c r="Q25" s="317"/>
      <c r="R25" s="317"/>
      <c r="S25" s="317"/>
      <c r="T25" s="294" t="str">
        <f>'2. ANALISIS'!X25</f>
        <v>* Sanción legal
* Sanción disciplinaria
* Perdida de imagen y credibilidad institucional
* Fallas en los procesos de atención de los usuarios</v>
      </c>
      <c r="U25" s="294"/>
      <c r="V25" s="294"/>
      <c r="W25" s="294"/>
      <c r="X25" s="294"/>
      <c r="Y25" s="316">
        <f>'3. CALIFICACION Y EVALUACION'!N25</f>
        <v>5</v>
      </c>
      <c r="Z25" s="316"/>
      <c r="AA25" s="316"/>
      <c r="AB25" s="315">
        <f>'3. CALIFICACION Y EVALUACION'!R25</f>
        <v>5</v>
      </c>
      <c r="AC25" s="315"/>
      <c r="AD25" s="315"/>
      <c r="AE25" s="315">
        <f>'3. CALIFICACION Y EVALUACION'!V25</f>
        <v>7</v>
      </c>
      <c r="AF25" s="315"/>
      <c r="AG25" s="315"/>
      <c r="AH25" s="311">
        <f t="shared" si="1"/>
        <v>175</v>
      </c>
      <c r="AI25" s="311"/>
      <c r="AJ25" s="311"/>
      <c r="AK25" s="299" t="str">
        <f>'4. VALORACIÓN'!Z24</f>
        <v>Riesgo Alto</v>
      </c>
      <c r="AL25" s="299"/>
      <c r="AM25" s="299"/>
      <c r="AN25" s="299"/>
      <c r="AO25" s="294" t="str">
        <f>'5. CONTROLES'!J26</f>
        <v xml:space="preserve">* Existen indicadores en los procesos que pueden alimentar la evaluacion de los tiempos de respuesta de los derechos de peticion radicados 
* Se cuenta desde la Oficina  Juridica y de GPAU con profesionales de apoyo que realizan seguimiento y evaluación de los tiempos de respuesta </v>
      </c>
      <c r="AP25" s="294"/>
      <c r="AQ25" s="294"/>
      <c r="AR25" s="294"/>
      <c r="AS25" s="294"/>
      <c r="AT25" s="294"/>
      <c r="AU25" s="277">
        <f>'6. RIESGO RESIDUAL'!S27</f>
        <v>137.20000000000002</v>
      </c>
      <c r="AV25" s="277"/>
      <c r="AW25" s="277"/>
      <c r="AX25" s="296" t="str">
        <f>'7. GRAFICA'!H27</f>
        <v>Riesgo Alto</v>
      </c>
      <c r="AY25" s="297"/>
      <c r="AZ25" s="297"/>
      <c r="BA25" s="298"/>
      <c r="BB25" s="294" t="s">
        <v>129</v>
      </c>
      <c r="BC25" s="294"/>
      <c r="BD25" s="294"/>
      <c r="BE25" s="294"/>
      <c r="BF25" s="294"/>
      <c r="BG25" s="295" t="s">
        <v>154</v>
      </c>
      <c r="BH25" s="295"/>
      <c r="BI25" s="295"/>
      <c r="BJ25" s="295"/>
      <c r="BK25" s="295"/>
      <c r="BL25" s="295"/>
      <c r="BM25" s="295"/>
      <c r="BN25" s="295"/>
      <c r="BO25" s="295"/>
      <c r="BP25" s="221" t="s">
        <v>282</v>
      </c>
      <c r="BQ25" s="221"/>
      <c r="BR25" s="221"/>
      <c r="BS25" s="221"/>
      <c r="BT25" s="221" t="s">
        <v>141</v>
      </c>
      <c r="BU25" s="221"/>
      <c r="BV25" s="221"/>
      <c r="BW25" s="294" t="s">
        <v>128</v>
      </c>
      <c r="BX25" s="294"/>
      <c r="BY25" s="294"/>
      <c r="BZ25" s="294"/>
      <c r="CA25" s="294"/>
      <c r="CB25" s="294" t="s">
        <v>283</v>
      </c>
      <c r="CC25" s="294"/>
      <c r="CD25" s="294"/>
      <c r="CE25" s="294"/>
      <c r="CF25" s="294"/>
      <c r="CG25" s="294"/>
      <c r="CH25" s="221">
        <v>1</v>
      </c>
      <c r="CI25" s="221"/>
    </row>
    <row r="26" spans="2:87" ht="13.9" customHeight="1" x14ac:dyDescent="0.2">
      <c r="B26" s="90" t="str">
        <f>'1. IDENTIFICACIÓN Y DESCRIPCIÓN'!B25</f>
        <v>FINANCIERA - 
CARTERA</v>
      </c>
      <c r="C26" s="90"/>
      <c r="D26" s="90"/>
      <c r="E26" s="90"/>
      <c r="F26" s="90"/>
      <c r="G26" s="294" t="str">
        <f>'1. IDENTIFICACIÓN Y DESCRIPCIÓN'!H25</f>
        <v>Incumplimiento de las metas de recaudo de la ESE</v>
      </c>
      <c r="H26" s="294"/>
      <c r="I26" s="294"/>
      <c r="J26" s="294"/>
      <c r="K26" s="294"/>
      <c r="L26" s="294"/>
      <c r="M26" s="118" t="str">
        <f>'1. IDENTIFICACIÓN Y DESCRIPCIÓN'!G25</f>
        <v>R15</v>
      </c>
      <c r="N26" s="118"/>
      <c r="O26" s="317" t="str">
        <f>'2. ANALISIS'!J26</f>
        <v>* Insuficiente seguimiento de los ejecutivos de cuenta a las E.R.P.
* Insuficiente apoyo del Ente Rector con las E.R.P. que presentan dificultad para pago por concepto de servicios prestados.
* Inaplicación del reglamento interno de recaudo de cartera desactualizado y sin aplicación.</v>
      </c>
      <c r="P26" s="317"/>
      <c r="Q26" s="317"/>
      <c r="R26" s="317"/>
      <c r="S26" s="317"/>
      <c r="T26" s="294" t="str">
        <f>'2. ANALISIS'!X26</f>
        <v>* Sanción legal
* Pérdidas económicas
* Pérdida de credibilidad y confianza por parte de los usuarios.</v>
      </c>
      <c r="U26" s="294"/>
      <c r="V26" s="294"/>
      <c r="W26" s="294"/>
      <c r="X26" s="294"/>
      <c r="Y26" s="316">
        <f>'3. CALIFICACION Y EVALUACION'!N26</f>
        <v>7</v>
      </c>
      <c r="Z26" s="316"/>
      <c r="AA26" s="316"/>
      <c r="AB26" s="315">
        <f>'3. CALIFICACION Y EVALUACION'!R26</f>
        <v>7</v>
      </c>
      <c r="AC26" s="315"/>
      <c r="AD26" s="315"/>
      <c r="AE26" s="315">
        <f>'3. CALIFICACION Y EVALUACION'!V26</f>
        <v>3</v>
      </c>
      <c r="AF26" s="315"/>
      <c r="AG26" s="315"/>
      <c r="AH26" s="311">
        <f t="shared" si="1"/>
        <v>147</v>
      </c>
      <c r="AI26" s="311"/>
      <c r="AJ26" s="311"/>
      <c r="AK26" s="299" t="str">
        <f>'4. VALORACIÓN'!Z25</f>
        <v>Riesgo Alto</v>
      </c>
      <c r="AL26" s="299"/>
      <c r="AM26" s="299"/>
      <c r="AN26" s="299"/>
      <c r="AO26" s="294" t="str">
        <f>'5. CONTROLES'!J27</f>
        <v>* Proyección mensual de recaudo por tipo de pagador y con base en cuentas por cobrar, rezago pagos de la vigencia y radicación de facturación.
* Metas de recaudo por ejecutivo de cuenta o por responsable.</v>
      </c>
      <c r="AP26" s="294"/>
      <c r="AQ26" s="294"/>
      <c r="AR26" s="294"/>
      <c r="AS26" s="294"/>
      <c r="AT26" s="294"/>
      <c r="AU26" s="278">
        <f>+'6. RIESGO RESIDUAL'!S26</f>
        <v>102.9</v>
      </c>
      <c r="AV26" s="278"/>
      <c r="AW26" s="278"/>
      <c r="AX26" s="299" t="str">
        <f>+'7. GRAFICA'!H26</f>
        <v>Riesgo Moderado</v>
      </c>
      <c r="AY26" s="299"/>
      <c r="AZ26" s="299"/>
      <c r="BA26" s="299"/>
      <c r="BB26" s="294" t="s">
        <v>129</v>
      </c>
      <c r="BC26" s="294"/>
      <c r="BD26" s="294"/>
      <c r="BE26" s="294"/>
      <c r="BF26" s="294"/>
      <c r="BG26" s="295" t="s">
        <v>155</v>
      </c>
      <c r="BH26" s="295"/>
      <c r="BI26" s="295"/>
      <c r="BJ26" s="295"/>
      <c r="BK26" s="295"/>
      <c r="BL26" s="295"/>
      <c r="BM26" s="295"/>
      <c r="BN26" s="295"/>
      <c r="BO26" s="295"/>
      <c r="BP26" s="221" t="s">
        <v>274</v>
      </c>
      <c r="BQ26" s="221"/>
      <c r="BR26" s="221"/>
      <c r="BS26" s="221"/>
      <c r="BT26" s="221" t="s">
        <v>141</v>
      </c>
      <c r="BU26" s="221"/>
      <c r="BV26" s="221"/>
      <c r="BW26" s="294" t="s">
        <v>142</v>
      </c>
      <c r="BX26" s="294"/>
      <c r="BY26" s="294"/>
      <c r="BZ26" s="294"/>
      <c r="CA26" s="294"/>
      <c r="CB26" s="294" t="s">
        <v>284</v>
      </c>
      <c r="CC26" s="294"/>
      <c r="CD26" s="294"/>
      <c r="CE26" s="294"/>
      <c r="CF26" s="294"/>
      <c r="CG26" s="294"/>
      <c r="CH26" s="221" t="s">
        <v>265</v>
      </c>
      <c r="CI26" s="221"/>
    </row>
    <row r="27" spans="2:87" ht="13.9" customHeight="1" x14ac:dyDescent="0.2">
      <c r="B27" s="90" t="str">
        <f>'1. IDENTIFICACIÓN Y DESCRIPCIÓN'!B26</f>
        <v>TALENTO HUMANO</v>
      </c>
      <c r="C27" s="90"/>
      <c r="D27" s="90"/>
      <c r="E27" s="90"/>
      <c r="F27" s="90"/>
      <c r="G27" s="294" t="str">
        <f>'1. IDENTIFICACIÓN Y DESCRIPCIÓN'!H26</f>
        <v>Deterioro del clima laboral</v>
      </c>
      <c r="H27" s="294"/>
      <c r="I27" s="294"/>
      <c r="J27" s="294"/>
      <c r="K27" s="294"/>
      <c r="L27" s="294"/>
      <c r="M27" s="118" t="str">
        <f>'1. IDENTIFICACIÓN Y DESCRIPCIÓN'!G26</f>
        <v>R16</v>
      </c>
      <c r="N27" s="118"/>
      <c r="O27" s="317" t="str">
        <f>'2. ANALISIS'!J27</f>
        <v>* Inestabilidad laboral.
* Estilos de liderazgo inadecuados
* Barreras  de acceso a las actividades de bienestar, formación y desarrollo por  parte  de los  referentes de servicios y/o lideres de proceso. 
* Deficientes canales de comunicación organizacional
*Insuficiencia de recursos  e insumos  en general para el desarrollo de las  funciones  y/o actividades contractuales.
*Inconformidad frente a la retribución salarial  y/ o honorarios frente  a la carga laboral asignada.
*Insuficientes recursos económicos para el desarrollo de los Planes  Intitucinales de Capacitciòn,  Bienestar Social e Incentivos y del  Sistema de Gestiòn  de la Seguridad y  Salud en el Trabajo</v>
      </c>
      <c r="P27" s="317"/>
      <c r="Q27" s="317"/>
      <c r="R27" s="317"/>
      <c r="S27" s="317"/>
      <c r="T27" s="294" t="str">
        <f>'2. ANALISIS'!X27</f>
        <v>* Sanción legal
* Sanción disciplinaria
*Reprocesos
 * Desmotivación y mal  Clima laboral 
* Perdida de imagen y credibilidad institucional</v>
      </c>
      <c r="U27" s="294"/>
      <c r="V27" s="294"/>
      <c r="W27" s="294"/>
      <c r="X27" s="294"/>
      <c r="Y27" s="316">
        <f>'3. CALIFICACION Y EVALUACION'!N27</f>
        <v>7</v>
      </c>
      <c r="Z27" s="316"/>
      <c r="AA27" s="316"/>
      <c r="AB27" s="315">
        <f>'3. CALIFICACION Y EVALUACION'!R27</f>
        <v>7</v>
      </c>
      <c r="AC27" s="315"/>
      <c r="AD27" s="315"/>
      <c r="AE27" s="315">
        <f>'3. CALIFICACION Y EVALUACION'!V27</f>
        <v>7</v>
      </c>
      <c r="AF27" s="315"/>
      <c r="AG27" s="315"/>
      <c r="AH27" s="311">
        <f t="shared" si="1"/>
        <v>343</v>
      </c>
      <c r="AI27" s="311"/>
      <c r="AJ27" s="311"/>
      <c r="AK27" s="299" t="str">
        <f>'4. VALORACIÓN'!Z26</f>
        <v>Riesgo Alto</v>
      </c>
      <c r="AL27" s="299"/>
      <c r="AM27" s="299"/>
      <c r="AN27" s="299"/>
      <c r="AO27" s="294" t="str">
        <f>'5. CONTROLES'!J28</f>
        <v>* Implementación  de un Programa de Entrenamiento y Modelo de Competencias.
* Fortalecer la inducción y Reinducción del personal 
* Documentar e implementar los planes de Bienestar e incentivos, Formación y Desarrollo de acuerdo a los procedimientos y formatos establecidos. 
* Implementar un Programa de Humanización de los servicios.
* Documentar los indicadores de gestión del proceso.</v>
      </c>
      <c r="AP27" s="294"/>
      <c r="AQ27" s="294"/>
      <c r="AR27" s="294"/>
      <c r="AS27" s="294"/>
      <c r="AT27" s="294"/>
      <c r="AU27" s="277">
        <f>+'6. RIESGO RESIDUAL'!S27</f>
        <v>137.20000000000002</v>
      </c>
      <c r="AV27" s="277"/>
      <c r="AW27" s="277"/>
      <c r="AX27" s="296" t="str">
        <f>+'7. GRAFICA'!H27</f>
        <v>Riesgo Alto</v>
      </c>
      <c r="AY27" s="297"/>
      <c r="AZ27" s="297"/>
      <c r="BA27" s="298"/>
      <c r="BB27" s="294" t="s">
        <v>129</v>
      </c>
      <c r="BC27" s="294"/>
      <c r="BD27" s="294"/>
      <c r="BE27" s="294"/>
      <c r="BF27" s="294"/>
      <c r="BG27" s="295" t="s">
        <v>352</v>
      </c>
      <c r="BH27" s="295"/>
      <c r="BI27" s="295"/>
      <c r="BJ27" s="295"/>
      <c r="BK27" s="295"/>
      <c r="BL27" s="295"/>
      <c r="BM27" s="295"/>
      <c r="BN27" s="295"/>
      <c r="BO27" s="295"/>
      <c r="BP27" s="221" t="s">
        <v>285</v>
      </c>
      <c r="BQ27" s="221"/>
      <c r="BR27" s="221"/>
      <c r="BS27" s="221"/>
      <c r="BT27" s="221" t="s">
        <v>141</v>
      </c>
      <c r="BU27" s="221"/>
      <c r="BV27" s="221"/>
      <c r="BW27" s="294" t="s">
        <v>142</v>
      </c>
      <c r="BX27" s="294"/>
      <c r="BY27" s="294"/>
      <c r="BZ27" s="294"/>
      <c r="CA27" s="294"/>
      <c r="CB27" s="294" t="s">
        <v>286</v>
      </c>
      <c r="CC27" s="294"/>
      <c r="CD27" s="294"/>
      <c r="CE27" s="294"/>
      <c r="CF27" s="294"/>
      <c r="CG27" s="294"/>
      <c r="CH27" s="221">
        <v>1</v>
      </c>
      <c r="CI27" s="221"/>
    </row>
    <row r="28" spans="2:87" ht="13.9" customHeight="1" x14ac:dyDescent="0.2">
      <c r="B28" s="90" t="str">
        <f>'1. IDENTIFICACIÓN Y DESCRIPCIÓN'!B27</f>
        <v>ASISTENCIAL</v>
      </c>
      <c r="C28" s="90"/>
      <c r="D28" s="90"/>
      <c r="E28" s="90"/>
      <c r="F28" s="90"/>
      <c r="G28" s="294" t="str">
        <f>'1. IDENTIFICACIÓN Y DESCRIPCIÓN'!H27</f>
        <v>Fallas en la calidad en la prestación del servicio que afecten la seguridad del paciente</v>
      </c>
      <c r="H28" s="294"/>
      <c r="I28" s="294"/>
      <c r="J28" s="294"/>
      <c r="K28" s="294"/>
      <c r="L28" s="294"/>
      <c r="M28" s="118" t="str">
        <f>'1. IDENTIFICACIÓN Y DESCRIPCIÓN'!G27</f>
        <v>R17</v>
      </c>
      <c r="N28" s="118"/>
      <c r="O28" s="317" t="str">
        <f>'2. ANALISIS'!J28</f>
        <v>*No contar con guías y protocolos de atención actualizados y socializados.
*No implementación y adherencia a guías y protocolos de atención.
*No adherencia a programa de seguridad de pacientes y guías de buenas prácticas.
*Alta rotación de personal.
*No estandarización de procedimientos, procesos, formatos, guías, manuales y demás documentación relacionada con el Sistema de Gestión 
*Fallas en el proceso de comunicación e información medico-paciente.
*Fallas en los registros de Historia clínica y soportes como el consentimiento informado
*Falta de insumos necesarios para la adecuada prestación de los servicios.
*Falta de recursos para el cumplimiento de las acciones de mejora (Talento Humano, Recursos Físicos, Insumos y Sistemas de Información).</v>
      </c>
      <c r="P28" s="317"/>
      <c r="Q28" s="317"/>
      <c r="R28" s="317"/>
      <c r="S28" s="317"/>
      <c r="T28" s="294" t="str">
        <f>'2. ANALISIS'!X28</f>
        <v>* Riesgo de ocurrencia de eventos adversos y centinelas en la prestación de servicios de salud.
* Pérdida de credibilidad y confianza por parte de los usuarios.</v>
      </c>
      <c r="U28" s="294"/>
      <c r="V28" s="294"/>
      <c r="W28" s="294"/>
      <c r="X28" s="294"/>
      <c r="Y28" s="316">
        <f>'3. CALIFICACION Y EVALUACION'!N28</f>
        <v>10</v>
      </c>
      <c r="Z28" s="316"/>
      <c r="AA28" s="316"/>
      <c r="AB28" s="315">
        <f>'3. CALIFICACION Y EVALUACION'!R28</f>
        <v>7</v>
      </c>
      <c r="AC28" s="315"/>
      <c r="AD28" s="315"/>
      <c r="AE28" s="315">
        <f>'3. CALIFICACION Y EVALUACION'!V28</f>
        <v>7</v>
      </c>
      <c r="AF28" s="315"/>
      <c r="AG28" s="315"/>
      <c r="AH28" s="311">
        <f t="shared" si="1"/>
        <v>490</v>
      </c>
      <c r="AI28" s="311"/>
      <c r="AJ28" s="311"/>
      <c r="AK28" s="299" t="str">
        <f>'4. VALORACIÓN'!Z27</f>
        <v>Riesgo Alto</v>
      </c>
      <c r="AL28" s="299"/>
      <c r="AM28" s="299"/>
      <c r="AN28" s="299"/>
      <c r="AO28" s="294" t="str">
        <f>'5. CONTROLES'!J29</f>
        <v>*Implementar,  desarrollar y monitorear el programa de seguridad del paciente.
*Realizar  vigilancia activa y seguimiento al sistema de notificación, reporte, análisis y planes de mejoramiento, de incidentes  y eventos adversos.
*Capacitación y seguimiento en guías de buenas práctica de seguridad del paciente.
*Realizar la rondas de seguridad de pacientes, planeadas para la vigencia.
*Realizar búsqueda activa de eventos adversos en los servicios de la ESE.</v>
      </c>
      <c r="AP28" s="294"/>
      <c r="AQ28" s="294"/>
      <c r="AR28" s="294"/>
      <c r="AS28" s="294"/>
      <c r="AT28" s="294"/>
      <c r="AU28" s="277">
        <f>+'6. RIESGO RESIDUAL'!S28</f>
        <v>196</v>
      </c>
      <c r="AV28" s="277"/>
      <c r="AW28" s="277"/>
      <c r="AX28" s="296" t="str">
        <f>+'7. GRAFICA'!H28</f>
        <v>Riesgo Alto</v>
      </c>
      <c r="AY28" s="297"/>
      <c r="AZ28" s="297"/>
      <c r="BA28" s="298"/>
      <c r="BB28" s="294" t="s">
        <v>129</v>
      </c>
      <c r="BC28" s="294"/>
      <c r="BD28" s="294"/>
      <c r="BE28" s="294"/>
      <c r="BF28" s="294"/>
      <c r="BG28" s="295" t="s">
        <v>216</v>
      </c>
      <c r="BH28" s="295"/>
      <c r="BI28" s="295"/>
      <c r="BJ28" s="295"/>
      <c r="BK28" s="295"/>
      <c r="BL28" s="295"/>
      <c r="BM28" s="295"/>
      <c r="BN28" s="295"/>
      <c r="BO28" s="295"/>
      <c r="BP28" s="221" t="s">
        <v>287</v>
      </c>
      <c r="BQ28" s="221"/>
      <c r="BR28" s="221"/>
      <c r="BS28" s="221"/>
      <c r="BT28" s="221" t="s">
        <v>141</v>
      </c>
      <c r="BU28" s="221"/>
      <c r="BV28" s="221"/>
      <c r="BW28" s="294" t="s">
        <v>142</v>
      </c>
      <c r="BX28" s="294"/>
      <c r="BY28" s="294"/>
      <c r="BZ28" s="294"/>
      <c r="CA28" s="294"/>
      <c r="CB28" s="294" t="s">
        <v>288</v>
      </c>
      <c r="CC28" s="294"/>
      <c r="CD28" s="294"/>
      <c r="CE28" s="294"/>
      <c r="CF28" s="294"/>
      <c r="CG28" s="294"/>
      <c r="CH28" s="221">
        <v>1</v>
      </c>
      <c r="CI28" s="221"/>
    </row>
    <row r="29" spans="2:87" ht="13.9" customHeight="1" x14ac:dyDescent="0.2">
      <c r="B29" s="90" t="str">
        <f>'1. IDENTIFICACIÓN Y DESCRIPCIÓN'!B28</f>
        <v>ASISTENCIAL</v>
      </c>
      <c r="C29" s="90"/>
      <c r="D29" s="90"/>
      <c r="E29" s="90"/>
      <c r="F29" s="90"/>
      <c r="G29" s="294" t="str">
        <f>'1. IDENTIFICACIÓN Y DESCRIPCIÓN'!H28</f>
        <v>Perdida de informacion derivada de la atencion en salud</v>
      </c>
      <c r="H29" s="294"/>
      <c r="I29" s="294"/>
      <c r="J29" s="294"/>
      <c r="K29" s="294"/>
      <c r="L29" s="294"/>
      <c r="M29" s="118" t="str">
        <f>'1. IDENTIFICACIÓN Y DESCRIPCIÓN'!G28</f>
        <v>R18</v>
      </c>
      <c r="N29" s="118"/>
      <c r="O29" s="317" t="str">
        <f>'2. ANALISIS'!J29</f>
        <v>INTERNAS
*Fallas en el diligenciamiento de la historia clinica y sus anexos
*Incumplimiento a Protocolo de Diligenciamiento de Historias Clínicas Institucional, y no adherencia a Guías de Manejo. 
*Caida del sistema de información
*No implementación del plan de contingencia ante caida del sistema. 
*Desconocimiento de la política de seguridad de la información.
*Desconocimiento de la política de gestión documental (Fallas en el archivo de anexos en historia clinica fisica)
*Acceso no autorizado a la Historia Clínica
*Deterioro de los archivos físicos
EXTERNAS
*Fallas en el suministro de informacion de los usuarios desde el ingreso hasta la atencion
*Desastres (incendio, inundación, problemas electricos)
*Virus o hacker</v>
      </c>
      <c r="P29" s="317"/>
      <c r="Q29" s="317"/>
      <c r="R29" s="317"/>
      <c r="S29" s="317"/>
      <c r="T29" s="294" t="str">
        <f>'2. ANALISIS'!X29</f>
        <v>*Presentación de politraumas por falta de barreras de seguridad que puede conducir eventos centinelas
*Pérdida de credibilidad y confianza por parte de los usuarios.
* Demandas y  sanciones</v>
      </c>
      <c r="U29" s="294"/>
      <c r="V29" s="294"/>
      <c r="W29" s="294"/>
      <c r="X29" s="294"/>
      <c r="Y29" s="316">
        <f>'3. CALIFICACION Y EVALUACION'!N29</f>
        <v>10</v>
      </c>
      <c r="Z29" s="316"/>
      <c r="AA29" s="316"/>
      <c r="AB29" s="315">
        <f>'3. CALIFICACION Y EVALUACION'!R29</f>
        <v>7</v>
      </c>
      <c r="AC29" s="315"/>
      <c r="AD29" s="315"/>
      <c r="AE29" s="315">
        <f>'3. CALIFICACION Y EVALUACION'!V29</f>
        <v>10</v>
      </c>
      <c r="AF29" s="315"/>
      <c r="AG29" s="315"/>
      <c r="AH29" s="312">
        <f t="shared" si="1"/>
        <v>700</v>
      </c>
      <c r="AI29" s="313"/>
      <c r="AJ29" s="314"/>
      <c r="AK29" s="307" t="str">
        <f>'4. VALORACIÓN'!Z28</f>
        <v>Riesgo Extremo</v>
      </c>
      <c r="AL29" s="308"/>
      <c r="AM29" s="308"/>
      <c r="AN29" s="309"/>
      <c r="AO29" s="294" t="str">
        <f>'5. CONTROLES'!J30</f>
        <v>*Seguimineto a la implementación del aplicativo de historia clínica sistematizada si aplica, en los servicios de consulta externa.
*Socialización la ruta de acceso de la politica de gestión documental y procesos.
*Aplicación del plan de contingencia de manejo de Historia clínica manual ante caida de sistema.</v>
      </c>
      <c r="AP29" s="294"/>
      <c r="AQ29" s="294"/>
      <c r="AR29" s="294"/>
      <c r="AS29" s="294"/>
      <c r="AT29" s="294"/>
      <c r="AU29" s="277">
        <f>+'6. RIESGO RESIDUAL'!S29</f>
        <v>280</v>
      </c>
      <c r="AV29" s="277"/>
      <c r="AW29" s="277"/>
      <c r="AX29" s="296" t="str">
        <f>+'7. GRAFICA'!H29</f>
        <v>Riesgo Alto</v>
      </c>
      <c r="AY29" s="297"/>
      <c r="AZ29" s="297"/>
      <c r="BA29" s="298"/>
      <c r="BB29" s="294" t="s">
        <v>129</v>
      </c>
      <c r="BC29" s="294"/>
      <c r="BD29" s="294"/>
      <c r="BE29" s="294"/>
      <c r="BF29" s="294"/>
      <c r="BG29" s="295" t="s">
        <v>214</v>
      </c>
      <c r="BH29" s="295"/>
      <c r="BI29" s="295"/>
      <c r="BJ29" s="295"/>
      <c r="BK29" s="295"/>
      <c r="BL29" s="295"/>
      <c r="BM29" s="295"/>
      <c r="BN29" s="295"/>
      <c r="BO29" s="295"/>
      <c r="BP29" s="221" t="s">
        <v>287</v>
      </c>
      <c r="BQ29" s="221"/>
      <c r="BR29" s="221"/>
      <c r="BS29" s="221"/>
      <c r="BT29" s="221" t="s">
        <v>141</v>
      </c>
      <c r="BU29" s="221"/>
      <c r="BV29" s="221"/>
      <c r="BW29" s="294" t="s">
        <v>142</v>
      </c>
      <c r="BX29" s="294"/>
      <c r="BY29" s="294"/>
      <c r="BZ29" s="294"/>
      <c r="CA29" s="294"/>
      <c r="CB29" s="294" t="s">
        <v>288</v>
      </c>
      <c r="CC29" s="294"/>
      <c r="CD29" s="294"/>
      <c r="CE29" s="294"/>
      <c r="CF29" s="294"/>
      <c r="CG29" s="294"/>
      <c r="CH29" s="221">
        <v>1</v>
      </c>
      <c r="CI29" s="221"/>
    </row>
    <row r="30" spans="2:87" ht="13.9" customHeight="1" x14ac:dyDescent="0.2">
      <c r="B30" s="90" t="str">
        <f>'1. IDENTIFICACIÓN Y DESCRIPCIÓN'!B29</f>
        <v>ASISTENCIAL</v>
      </c>
      <c r="C30" s="90"/>
      <c r="D30" s="90"/>
      <c r="E30" s="90"/>
      <c r="F30" s="90"/>
      <c r="G30" s="294" t="str">
        <f>'1. IDENTIFICACIÓN Y DESCRIPCIÓN'!H29</f>
        <v>Fallas en la calidad tecnica en la prestación del servicio de laboratorio.</v>
      </c>
      <c r="H30" s="294"/>
      <c r="I30" s="294"/>
      <c r="J30" s="294"/>
      <c r="K30" s="294"/>
      <c r="L30" s="294"/>
      <c r="M30" s="118" t="str">
        <f>'1. IDENTIFICACIÓN Y DESCRIPCIÓN'!G29</f>
        <v>R19</v>
      </c>
      <c r="N30" s="118"/>
      <c r="O30" s="317" t="str">
        <f>'2. ANALISIS'!J30</f>
        <v>*No cumplimiento de requisitos del SOGC
*No implementación y adherencia de procedimientos, guías y/o protocolos de atención.
*Fallas en el proceso de comunicación e información equipo de salud-paciente
*Alta rotación de personal.
*Daños en los equipos 
*Errores en la prescripcion u ordenes.</v>
      </c>
      <c r="P30" s="317"/>
      <c r="Q30" s="317"/>
      <c r="R30" s="317"/>
      <c r="S30" s="317"/>
      <c r="T30" s="294" t="str">
        <f>'2. ANALISIS'!X30</f>
        <v>*Complicaciones, Eventos adversos por atenciones inseguras y Eventos centinelas (muerte por fallas en los procedimientos).</v>
      </c>
      <c r="U30" s="294"/>
      <c r="V30" s="294"/>
      <c r="W30" s="294"/>
      <c r="X30" s="294"/>
      <c r="Y30" s="316">
        <f>'3. CALIFICACION Y EVALUACION'!N30</f>
        <v>7</v>
      </c>
      <c r="Z30" s="316"/>
      <c r="AA30" s="316"/>
      <c r="AB30" s="315">
        <f>'3. CALIFICACION Y EVALUACION'!R30</f>
        <v>7</v>
      </c>
      <c r="AC30" s="315"/>
      <c r="AD30" s="315"/>
      <c r="AE30" s="315">
        <f>'3. CALIFICACION Y EVALUACION'!V30</f>
        <v>10</v>
      </c>
      <c r="AF30" s="315"/>
      <c r="AG30" s="315"/>
      <c r="AH30" s="311">
        <f t="shared" si="1"/>
        <v>490</v>
      </c>
      <c r="AI30" s="311"/>
      <c r="AJ30" s="311"/>
      <c r="AK30" s="299" t="str">
        <f>'4. VALORACIÓN'!Z29</f>
        <v>Riesgo Alto</v>
      </c>
      <c r="AL30" s="299"/>
      <c r="AM30" s="299"/>
      <c r="AN30" s="299"/>
      <c r="AO30" s="294" t="str">
        <f>'5. CONTROLES'!J31</f>
        <v xml:space="preserve">*Controles de calidad internos y externo.
*Calibradores de reactivos y equipos.
*Control y mantenimientos correctivos y preventivos de equipos,  y manuales de   operación  e instalación de equipos y  de las pruebas.
*Verificación normativa de insumos tecnovigilancia y reactivo Vigilancia, farmacovigilancia, guías, manuales y protocolos de atención, capacitaciones. 
*Verificación de medidas de bioseguridad en el transporte interno de la muestra. </v>
      </c>
      <c r="AP30" s="294"/>
      <c r="AQ30" s="294"/>
      <c r="AR30" s="294"/>
      <c r="AS30" s="294"/>
      <c r="AT30" s="294"/>
      <c r="AU30" s="277">
        <f>+'6. RIESGO RESIDUAL'!S30</f>
        <v>367.5</v>
      </c>
      <c r="AV30" s="277"/>
      <c r="AW30" s="277"/>
      <c r="AX30" s="296" t="str">
        <f>+'7. GRAFICA'!H30</f>
        <v>Riesgo Alto</v>
      </c>
      <c r="AY30" s="297"/>
      <c r="AZ30" s="297"/>
      <c r="BA30" s="298"/>
      <c r="BB30" s="294" t="s">
        <v>129</v>
      </c>
      <c r="BC30" s="294"/>
      <c r="BD30" s="294"/>
      <c r="BE30" s="294"/>
      <c r="BF30" s="294"/>
      <c r="BG30" s="295" t="s">
        <v>215</v>
      </c>
      <c r="BH30" s="295"/>
      <c r="BI30" s="295"/>
      <c r="BJ30" s="295"/>
      <c r="BK30" s="295"/>
      <c r="BL30" s="295"/>
      <c r="BM30" s="295"/>
      <c r="BN30" s="295"/>
      <c r="BO30" s="295"/>
      <c r="BP30" s="221" t="s">
        <v>287</v>
      </c>
      <c r="BQ30" s="221"/>
      <c r="BR30" s="221"/>
      <c r="BS30" s="221"/>
      <c r="BT30" s="221" t="s">
        <v>141</v>
      </c>
      <c r="BU30" s="221"/>
      <c r="BV30" s="221"/>
      <c r="BW30" s="294" t="s">
        <v>142</v>
      </c>
      <c r="BX30" s="294"/>
      <c r="BY30" s="294"/>
      <c r="BZ30" s="294"/>
      <c r="CA30" s="294"/>
      <c r="CB30" s="294" t="s">
        <v>289</v>
      </c>
      <c r="CC30" s="294"/>
      <c r="CD30" s="294"/>
      <c r="CE30" s="294"/>
      <c r="CF30" s="294"/>
      <c r="CG30" s="294"/>
      <c r="CH30" s="221">
        <v>1</v>
      </c>
      <c r="CI30" s="221"/>
    </row>
    <row r="31" spans="2:87" ht="4.9000000000000004" customHeight="1" x14ac:dyDescent="0.2"/>
    <row r="32" spans="2:87" ht="13.9" customHeight="1" x14ac:dyDescent="0.2">
      <c r="B32" s="75" t="s">
        <v>101</v>
      </c>
      <c r="C32" s="75"/>
      <c r="D32" s="75"/>
      <c r="E32" s="75"/>
      <c r="F32" s="75"/>
      <c r="G32" s="118" t="s">
        <v>49</v>
      </c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</row>
    <row r="33" spans="2:40" x14ac:dyDescent="0.2">
      <c r="B33" s="75"/>
      <c r="C33" s="75"/>
      <c r="D33" s="75"/>
      <c r="E33" s="75"/>
      <c r="F33" s="75"/>
      <c r="G33" s="288" t="s">
        <v>90</v>
      </c>
      <c r="H33" s="289"/>
      <c r="I33" s="289"/>
      <c r="J33" s="289"/>
      <c r="K33" s="289"/>
      <c r="L33" s="290"/>
      <c r="M33" s="291" t="s">
        <v>69</v>
      </c>
      <c r="N33" s="291"/>
      <c r="O33" s="291"/>
      <c r="P33" s="291"/>
      <c r="Q33" s="291"/>
      <c r="R33" s="291"/>
      <c r="S33" s="292" t="s">
        <v>91</v>
      </c>
      <c r="T33" s="292"/>
      <c r="U33" s="292"/>
      <c r="V33" s="292"/>
      <c r="W33" s="292"/>
      <c r="X33" s="292"/>
      <c r="Y33" s="284" t="s">
        <v>71</v>
      </c>
      <c r="Z33" s="284"/>
      <c r="AA33" s="284"/>
      <c r="AB33" s="284"/>
      <c r="AC33" s="284"/>
      <c r="AD33" s="284"/>
    </row>
    <row r="34" spans="2:40" ht="14.45" customHeight="1" x14ac:dyDescent="0.2">
      <c r="B34" s="75"/>
      <c r="C34" s="75"/>
      <c r="D34" s="75"/>
      <c r="E34" s="75"/>
      <c r="F34" s="75"/>
      <c r="G34" s="118" t="s">
        <v>93</v>
      </c>
      <c r="H34" s="118"/>
      <c r="I34" s="118"/>
      <c r="J34" s="118"/>
      <c r="K34" s="118"/>
      <c r="L34" s="118"/>
      <c r="M34" s="118" t="s">
        <v>94</v>
      </c>
      <c r="N34" s="118"/>
      <c r="O34" s="118"/>
      <c r="P34" s="118"/>
      <c r="Q34" s="118"/>
      <c r="R34" s="118"/>
      <c r="S34" s="118" t="s">
        <v>95</v>
      </c>
      <c r="T34" s="118"/>
      <c r="U34" s="118"/>
      <c r="V34" s="118"/>
      <c r="W34" s="118"/>
      <c r="X34" s="118"/>
      <c r="Y34" s="118" t="s">
        <v>96</v>
      </c>
      <c r="Z34" s="118"/>
      <c r="AA34" s="118"/>
      <c r="AB34" s="118"/>
      <c r="AC34" s="118"/>
      <c r="AD34" s="118"/>
    </row>
    <row r="35" spans="2:40" x14ac:dyDescent="0.2">
      <c r="B35" s="75"/>
      <c r="C35" s="75"/>
      <c r="D35" s="75"/>
      <c r="E35" s="75"/>
      <c r="F35" s="75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</row>
    <row r="36" spans="2:40" x14ac:dyDescent="0.2">
      <c r="B36" s="75"/>
      <c r="C36" s="75"/>
      <c r="D36" s="75"/>
      <c r="E36" s="75"/>
      <c r="F36" s="75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</row>
    <row r="37" spans="2:40" ht="4.9000000000000004" customHeight="1" x14ac:dyDescent="0.2"/>
    <row r="38" spans="2:40" ht="13.9" customHeight="1" x14ac:dyDescent="0.2">
      <c r="B38" s="76" t="s">
        <v>316</v>
      </c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 t="s">
        <v>311</v>
      </c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 t="s">
        <v>313</v>
      </c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</row>
    <row r="39" spans="2:40" ht="13.9" customHeight="1" x14ac:dyDescent="0.2">
      <c r="B39" s="75" t="s">
        <v>309</v>
      </c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 t="s">
        <v>312</v>
      </c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 t="s">
        <v>308</v>
      </c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</row>
    <row r="40" spans="2:40" ht="13.9" customHeight="1" x14ac:dyDescent="0.2">
      <c r="B40" s="75" t="s">
        <v>310</v>
      </c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 t="s">
        <v>314</v>
      </c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 t="s">
        <v>315</v>
      </c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</row>
  </sheetData>
  <sheetProtection selectLockedCells="1" selectUnlockedCells="1"/>
  <mergeCells count="431">
    <mergeCell ref="B2:F5"/>
    <mergeCell ref="B10:F11"/>
    <mergeCell ref="B12:F12"/>
    <mergeCell ref="B13:F13"/>
    <mergeCell ref="B14:F14"/>
    <mergeCell ref="B15:F15"/>
    <mergeCell ref="B8:F8"/>
    <mergeCell ref="B28:F28"/>
    <mergeCell ref="B29:F29"/>
    <mergeCell ref="B30:F30"/>
    <mergeCell ref="G10:L11"/>
    <mergeCell ref="G12:L12"/>
    <mergeCell ref="G13:L13"/>
    <mergeCell ref="G14:L14"/>
    <mergeCell ref="G15:L15"/>
    <mergeCell ref="G16:L16"/>
    <mergeCell ref="G17:L17"/>
    <mergeCell ref="B22:F22"/>
    <mergeCell ref="B23:F23"/>
    <mergeCell ref="B24:F24"/>
    <mergeCell ref="B25:F25"/>
    <mergeCell ref="B26:F26"/>
    <mergeCell ref="B27:F27"/>
    <mergeCell ref="B16:F16"/>
    <mergeCell ref="B17:F17"/>
    <mergeCell ref="B18:F18"/>
    <mergeCell ref="B19:F19"/>
    <mergeCell ref="B20:F20"/>
    <mergeCell ref="B21:F21"/>
    <mergeCell ref="G30:L30"/>
    <mergeCell ref="M10:N11"/>
    <mergeCell ref="M12:N12"/>
    <mergeCell ref="M13:N13"/>
    <mergeCell ref="M14:N14"/>
    <mergeCell ref="M15:N15"/>
    <mergeCell ref="M16:N16"/>
    <mergeCell ref="M17:N17"/>
    <mergeCell ref="M18:N18"/>
    <mergeCell ref="M19:N19"/>
    <mergeCell ref="G24:L24"/>
    <mergeCell ref="G25:L25"/>
    <mergeCell ref="G26:L26"/>
    <mergeCell ref="G27:L27"/>
    <mergeCell ref="G28:L28"/>
    <mergeCell ref="G29:L29"/>
    <mergeCell ref="G18:L18"/>
    <mergeCell ref="G19:L19"/>
    <mergeCell ref="G20:L20"/>
    <mergeCell ref="G21:L21"/>
    <mergeCell ref="G22:L22"/>
    <mergeCell ref="G23:L23"/>
    <mergeCell ref="M26:N26"/>
    <mergeCell ref="M27:N27"/>
    <mergeCell ref="M28:N28"/>
    <mergeCell ref="M29:N29"/>
    <mergeCell ref="M30:N30"/>
    <mergeCell ref="O10:S11"/>
    <mergeCell ref="O12:S12"/>
    <mergeCell ref="O13:S13"/>
    <mergeCell ref="O14:S14"/>
    <mergeCell ref="O15:S15"/>
    <mergeCell ref="M20:N20"/>
    <mergeCell ref="M21:N21"/>
    <mergeCell ref="M22:N22"/>
    <mergeCell ref="M23:N23"/>
    <mergeCell ref="M24:N24"/>
    <mergeCell ref="M25:N25"/>
    <mergeCell ref="O28:S28"/>
    <mergeCell ref="O29:S29"/>
    <mergeCell ref="O30:S30"/>
    <mergeCell ref="T10:X11"/>
    <mergeCell ref="T12:X12"/>
    <mergeCell ref="T13:X13"/>
    <mergeCell ref="T14:X14"/>
    <mergeCell ref="T15:X15"/>
    <mergeCell ref="T16:X16"/>
    <mergeCell ref="T17:X17"/>
    <mergeCell ref="O22:S22"/>
    <mergeCell ref="O23:S23"/>
    <mergeCell ref="O24:S24"/>
    <mergeCell ref="O25:S25"/>
    <mergeCell ref="O26:S26"/>
    <mergeCell ref="O27:S27"/>
    <mergeCell ref="O16:S16"/>
    <mergeCell ref="O17:S17"/>
    <mergeCell ref="O18:S18"/>
    <mergeCell ref="O19:S19"/>
    <mergeCell ref="O20:S20"/>
    <mergeCell ref="O21:S21"/>
    <mergeCell ref="T30:X30"/>
    <mergeCell ref="Y10:AA11"/>
    <mergeCell ref="Y12:AA12"/>
    <mergeCell ref="Y13:AA13"/>
    <mergeCell ref="Y14:AA14"/>
    <mergeCell ref="Y15:AA15"/>
    <mergeCell ref="Y16:AA16"/>
    <mergeCell ref="Y17:AA17"/>
    <mergeCell ref="Y18:AA18"/>
    <mergeCell ref="Y19:AA19"/>
    <mergeCell ref="T24:X24"/>
    <mergeCell ref="T25:X25"/>
    <mergeCell ref="T26:X26"/>
    <mergeCell ref="T27:X27"/>
    <mergeCell ref="T28:X28"/>
    <mergeCell ref="T29:X29"/>
    <mergeCell ref="T18:X18"/>
    <mergeCell ref="T19:X19"/>
    <mergeCell ref="T20:X20"/>
    <mergeCell ref="T21:X21"/>
    <mergeCell ref="T22:X22"/>
    <mergeCell ref="T23:X23"/>
    <mergeCell ref="AB20:AD20"/>
    <mergeCell ref="AB21:AD21"/>
    <mergeCell ref="Y26:AA26"/>
    <mergeCell ref="Y27:AA27"/>
    <mergeCell ref="Y28:AA28"/>
    <mergeCell ref="Y29:AA29"/>
    <mergeCell ref="Y30:AA30"/>
    <mergeCell ref="AB10:AD11"/>
    <mergeCell ref="AB12:AD12"/>
    <mergeCell ref="AB13:AD13"/>
    <mergeCell ref="AB14:AD14"/>
    <mergeCell ref="AB15:AD15"/>
    <mergeCell ref="Y20:AA20"/>
    <mergeCell ref="Y21:AA21"/>
    <mergeCell ref="Y22:AA22"/>
    <mergeCell ref="Y23:AA23"/>
    <mergeCell ref="Y24:AA24"/>
    <mergeCell ref="Y25:AA25"/>
    <mergeCell ref="AE20:AG20"/>
    <mergeCell ref="AE21:AG21"/>
    <mergeCell ref="AE22:AG22"/>
    <mergeCell ref="AE23:AG23"/>
    <mergeCell ref="AB28:AD28"/>
    <mergeCell ref="AB29:AD29"/>
    <mergeCell ref="AB30:AD30"/>
    <mergeCell ref="AE10:AG11"/>
    <mergeCell ref="AE12:AG12"/>
    <mergeCell ref="AE13:AG13"/>
    <mergeCell ref="AE14:AG14"/>
    <mergeCell ref="AE15:AG15"/>
    <mergeCell ref="AE16:AG16"/>
    <mergeCell ref="AE17:AG17"/>
    <mergeCell ref="AB22:AD22"/>
    <mergeCell ref="AB23:AD23"/>
    <mergeCell ref="AB24:AD24"/>
    <mergeCell ref="AB25:AD25"/>
    <mergeCell ref="AB26:AD26"/>
    <mergeCell ref="AB27:AD27"/>
    <mergeCell ref="AB16:AD16"/>
    <mergeCell ref="AB17:AD17"/>
    <mergeCell ref="AB18:AD18"/>
    <mergeCell ref="AB19:AD19"/>
    <mergeCell ref="AH30:AJ30"/>
    <mergeCell ref="AH17:AJ17"/>
    <mergeCell ref="AH19:AJ19"/>
    <mergeCell ref="AH20:AJ20"/>
    <mergeCell ref="AH22:AJ22"/>
    <mergeCell ref="AH29:AJ29"/>
    <mergeCell ref="AE30:AG30"/>
    <mergeCell ref="AH10:AJ11"/>
    <mergeCell ref="AH12:AJ12"/>
    <mergeCell ref="AH13:AJ13"/>
    <mergeCell ref="AH14:AJ14"/>
    <mergeCell ref="AH15:AJ15"/>
    <mergeCell ref="AH16:AJ16"/>
    <mergeCell ref="AH18:AJ18"/>
    <mergeCell ref="AH21:AJ21"/>
    <mergeCell ref="AH24:AJ24"/>
    <mergeCell ref="AE24:AG24"/>
    <mergeCell ref="AE25:AG25"/>
    <mergeCell ref="AE26:AG26"/>
    <mergeCell ref="AE27:AG27"/>
    <mergeCell ref="AE28:AG28"/>
    <mergeCell ref="AE29:AG29"/>
    <mergeCell ref="AE18:AG18"/>
    <mergeCell ref="AE19:AG19"/>
    <mergeCell ref="AO13:AT13"/>
    <mergeCell ref="AO14:AT14"/>
    <mergeCell ref="AO15:AT15"/>
    <mergeCell ref="AK24:AN24"/>
    <mergeCell ref="AK25:AN25"/>
    <mergeCell ref="AK26:AN26"/>
    <mergeCell ref="AK27:AN27"/>
    <mergeCell ref="AK28:AN28"/>
    <mergeCell ref="AK30:AN30"/>
    <mergeCell ref="AK13:AN13"/>
    <mergeCell ref="AK14:AN14"/>
    <mergeCell ref="AK15:AN15"/>
    <mergeCell ref="AK16:AN16"/>
    <mergeCell ref="AK18:AN18"/>
    <mergeCell ref="AK21:AN21"/>
    <mergeCell ref="AK17:AN17"/>
    <mergeCell ref="AO28:AT28"/>
    <mergeCell ref="AO29:AT29"/>
    <mergeCell ref="AO30:AT30"/>
    <mergeCell ref="AU10:AW11"/>
    <mergeCell ref="AU12:AW12"/>
    <mergeCell ref="AU13:AW13"/>
    <mergeCell ref="AU14:AW14"/>
    <mergeCell ref="AU15:AW15"/>
    <mergeCell ref="AU16:AW16"/>
    <mergeCell ref="AU17:AW17"/>
    <mergeCell ref="AO22:AT22"/>
    <mergeCell ref="AO23:AT23"/>
    <mergeCell ref="AO24:AT24"/>
    <mergeCell ref="AO25:AT25"/>
    <mergeCell ref="AO26:AT26"/>
    <mergeCell ref="AO27:AT27"/>
    <mergeCell ref="AO16:AT16"/>
    <mergeCell ref="AO17:AT17"/>
    <mergeCell ref="AO18:AT18"/>
    <mergeCell ref="AO19:AT19"/>
    <mergeCell ref="AO20:AT20"/>
    <mergeCell ref="AO21:AT21"/>
    <mergeCell ref="AO10:AT11"/>
    <mergeCell ref="AO12:AT12"/>
    <mergeCell ref="AU30:AW30"/>
    <mergeCell ref="AX10:BA11"/>
    <mergeCell ref="AX12:BA12"/>
    <mergeCell ref="AX13:BA13"/>
    <mergeCell ref="AX14:BA14"/>
    <mergeCell ref="AX15:BA15"/>
    <mergeCell ref="AX16:BA16"/>
    <mergeCell ref="AX17:BA17"/>
    <mergeCell ref="AX18:BA18"/>
    <mergeCell ref="AX23:BA23"/>
    <mergeCell ref="AU24:AW24"/>
    <mergeCell ref="AU25:AW25"/>
    <mergeCell ref="AU26:AW26"/>
    <mergeCell ref="AU27:AW27"/>
    <mergeCell ref="AU28:AW28"/>
    <mergeCell ref="AU29:AW29"/>
    <mergeCell ref="AU18:AW18"/>
    <mergeCell ref="AU19:AW19"/>
    <mergeCell ref="AU20:AW20"/>
    <mergeCell ref="AU21:AW21"/>
    <mergeCell ref="AU22:AW22"/>
    <mergeCell ref="AU23:AW23"/>
    <mergeCell ref="AX27:BA27"/>
    <mergeCell ref="AX28:BA28"/>
    <mergeCell ref="AX29:BA29"/>
    <mergeCell ref="AX30:BA30"/>
    <mergeCell ref="BB10:BF11"/>
    <mergeCell ref="BB12:BF12"/>
    <mergeCell ref="BB13:BF13"/>
    <mergeCell ref="BB14:BF14"/>
    <mergeCell ref="BB15:BF15"/>
    <mergeCell ref="BB16:BF16"/>
    <mergeCell ref="AX24:BA24"/>
    <mergeCell ref="AX26:BA26"/>
    <mergeCell ref="AX19:BA19"/>
    <mergeCell ref="AX20:BA20"/>
    <mergeCell ref="AX21:BA21"/>
    <mergeCell ref="AX22:BA22"/>
    <mergeCell ref="AX25:BA25"/>
    <mergeCell ref="BG10:BO11"/>
    <mergeCell ref="BG12:BO12"/>
    <mergeCell ref="BG13:BO13"/>
    <mergeCell ref="BG14:BO14"/>
    <mergeCell ref="BG15:BO15"/>
    <mergeCell ref="BG16:BO16"/>
    <mergeCell ref="BG17:BO17"/>
    <mergeCell ref="BG18:BO18"/>
    <mergeCell ref="BB23:BF23"/>
    <mergeCell ref="BB17:BF17"/>
    <mergeCell ref="BB18:BF18"/>
    <mergeCell ref="BB19:BF19"/>
    <mergeCell ref="BB20:BF20"/>
    <mergeCell ref="BB21:BF21"/>
    <mergeCell ref="BB22:BF22"/>
    <mergeCell ref="BG30:BO30"/>
    <mergeCell ref="BG19:BO19"/>
    <mergeCell ref="BG20:BO20"/>
    <mergeCell ref="BG21:BO21"/>
    <mergeCell ref="BG22:BO22"/>
    <mergeCell ref="BG23:BO23"/>
    <mergeCell ref="BG24:BO24"/>
    <mergeCell ref="BB29:BF29"/>
    <mergeCell ref="BB30:BF30"/>
    <mergeCell ref="BB24:BF24"/>
    <mergeCell ref="BB25:BF25"/>
    <mergeCell ref="BB26:BF26"/>
    <mergeCell ref="BB27:BF27"/>
    <mergeCell ref="BB28:BF28"/>
    <mergeCell ref="BP13:BS13"/>
    <mergeCell ref="BP14:BS14"/>
    <mergeCell ref="BP15:BS15"/>
    <mergeCell ref="BP16:BS16"/>
    <mergeCell ref="BG25:BO25"/>
    <mergeCell ref="BG26:BO26"/>
    <mergeCell ref="BG27:BO27"/>
    <mergeCell ref="BG28:BO28"/>
    <mergeCell ref="BG29:BO29"/>
    <mergeCell ref="BP29:BS29"/>
    <mergeCell ref="BP30:BS30"/>
    <mergeCell ref="BT10:BV11"/>
    <mergeCell ref="BT12:BV12"/>
    <mergeCell ref="BT13:BV13"/>
    <mergeCell ref="BT14:BV14"/>
    <mergeCell ref="BT15:BV15"/>
    <mergeCell ref="BT16:BV16"/>
    <mergeCell ref="BT17:BV17"/>
    <mergeCell ref="BT18:BV18"/>
    <mergeCell ref="BP23:BS23"/>
    <mergeCell ref="BP24:BS24"/>
    <mergeCell ref="BP25:BS25"/>
    <mergeCell ref="BP26:BS26"/>
    <mergeCell ref="BP27:BS27"/>
    <mergeCell ref="BP28:BS28"/>
    <mergeCell ref="BP17:BS17"/>
    <mergeCell ref="BP18:BS18"/>
    <mergeCell ref="BP19:BS19"/>
    <mergeCell ref="BP20:BS20"/>
    <mergeCell ref="BP21:BS21"/>
    <mergeCell ref="BP22:BS22"/>
    <mergeCell ref="BP10:BS11"/>
    <mergeCell ref="BP12:BS12"/>
    <mergeCell ref="BT25:BV25"/>
    <mergeCell ref="BT26:BV26"/>
    <mergeCell ref="BT27:BV27"/>
    <mergeCell ref="BT28:BV28"/>
    <mergeCell ref="BT29:BV29"/>
    <mergeCell ref="BT30:BV30"/>
    <mergeCell ref="BT19:BV19"/>
    <mergeCell ref="BT20:BV20"/>
    <mergeCell ref="BT21:BV21"/>
    <mergeCell ref="BT22:BV22"/>
    <mergeCell ref="BT23:BV23"/>
    <mergeCell ref="BT24:BV24"/>
    <mergeCell ref="CB10:CG11"/>
    <mergeCell ref="CB12:CG12"/>
    <mergeCell ref="CB13:CG13"/>
    <mergeCell ref="CB14:CG14"/>
    <mergeCell ref="CB15:CG15"/>
    <mergeCell ref="CB16:CG16"/>
    <mergeCell ref="CB17:CG17"/>
    <mergeCell ref="CB18:CG18"/>
    <mergeCell ref="BW23:CA23"/>
    <mergeCell ref="BW17:CA17"/>
    <mergeCell ref="BW18:CA18"/>
    <mergeCell ref="BW19:CA19"/>
    <mergeCell ref="BW20:CA20"/>
    <mergeCell ref="BW21:CA21"/>
    <mergeCell ref="BW22:CA22"/>
    <mergeCell ref="BW10:CA11"/>
    <mergeCell ref="BW12:CA12"/>
    <mergeCell ref="BW13:CA13"/>
    <mergeCell ref="BW14:CA14"/>
    <mergeCell ref="BW15:CA15"/>
    <mergeCell ref="BW16:CA16"/>
    <mergeCell ref="CB30:CG30"/>
    <mergeCell ref="CB19:CG19"/>
    <mergeCell ref="CB20:CG20"/>
    <mergeCell ref="CB21:CG21"/>
    <mergeCell ref="CB22:CG22"/>
    <mergeCell ref="CB23:CG23"/>
    <mergeCell ref="CB24:CG24"/>
    <mergeCell ref="BW29:CA29"/>
    <mergeCell ref="BW30:CA30"/>
    <mergeCell ref="BW24:CA24"/>
    <mergeCell ref="BW25:CA25"/>
    <mergeCell ref="BW26:CA26"/>
    <mergeCell ref="BW27:CA27"/>
    <mergeCell ref="BW28:CA28"/>
    <mergeCell ref="CH13:CI13"/>
    <mergeCell ref="CH14:CI14"/>
    <mergeCell ref="CH15:CI15"/>
    <mergeCell ref="CH16:CI16"/>
    <mergeCell ref="CB25:CG25"/>
    <mergeCell ref="CB26:CG26"/>
    <mergeCell ref="CB27:CG27"/>
    <mergeCell ref="CB28:CG28"/>
    <mergeCell ref="CB29:CG29"/>
    <mergeCell ref="CH29:CI29"/>
    <mergeCell ref="CH30:CI30"/>
    <mergeCell ref="G2:AJ3"/>
    <mergeCell ref="G4:AJ5"/>
    <mergeCell ref="AK2:AN2"/>
    <mergeCell ref="AK4:AN4"/>
    <mergeCell ref="AK5:AN5"/>
    <mergeCell ref="AK3:AN3"/>
    <mergeCell ref="B6:AN6"/>
    <mergeCell ref="B7:F7"/>
    <mergeCell ref="CH23:CI23"/>
    <mergeCell ref="CH24:CI24"/>
    <mergeCell ref="CH25:CI25"/>
    <mergeCell ref="CH26:CI26"/>
    <mergeCell ref="CH27:CI27"/>
    <mergeCell ref="CH28:CI28"/>
    <mergeCell ref="CH17:CI17"/>
    <mergeCell ref="CH18:CI18"/>
    <mergeCell ref="CH19:CI19"/>
    <mergeCell ref="CH20:CI20"/>
    <mergeCell ref="CH21:CI21"/>
    <mergeCell ref="CH22:CI22"/>
    <mergeCell ref="CH10:CI11"/>
    <mergeCell ref="CH12:CI12"/>
    <mergeCell ref="Y33:AD33"/>
    <mergeCell ref="Y34:AD36"/>
    <mergeCell ref="G32:AD32"/>
    <mergeCell ref="B32:F36"/>
    <mergeCell ref="G7:AN7"/>
    <mergeCell ref="G8:AN8"/>
    <mergeCell ref="G33:L33"/>
    <mergeCell ref="G34:L36"/>
    <mergeCell ref="M33:R33"/>
    <mergeCell ref="M34:R36"/>
    <mergeCell ref="S33:X33"/>
    <mergeCell ref="S34:X36"/>
    <mergeCell ref="AK19:AN19"/>
    <mergeCell ref="AK20:AN20"/>
    <mergeCell ref="AK22:AN22"/>
    <mergeCell ref="AK29:AN29"/>
    <mergeCell ref="AK23:AN23"/>
    <mergeCell ref="AH23:AJ23"/>
    <mergeCell ref="AK10:AN11"/>
    <mergeCell ref="AK12:AN12"/>
    <mergeCell ref="AH25:AJ25"/>
    <mergeCell ref="AH26:AJ26"/>
    <mergeCell ref="AH27:AJ27"/>
    <mergeCell ref="AH28:AJ28"/>
    <mergeCell ref="B38:N38"/>
    <mergeCell ref="B39:N39"/>
    <mergeCell ref="B40:N40"/>
    <mergeCell ref="O38:AA38"/>
    <mergeCell ref="AB38:AN38"/>
    <mergeCell ref="O39:AA39"/>
    <mergeCell ref="O40:AA40"/>
    <mergeCell ref="AB39:AN39"/>
    <mergeCell ref="AB40:AN40"/>
  </mergeCells>
  <phoneticPr fontId="0" type="noConversion"/>
  <conditionalFormatting sqref="AH12:AH30">
    <cfRule type="cellIs" dxfId="5" priority="28" stopIfTrue="1" operator="between">
      <formula>51</formula>
      <formula>125</formula>
    </cfRule>
    <cfRule type="cellIs" dxfId="4" priority="29" stopIfTrue="1" operator="between">
      <formula>126</formula>
      <formula>515</formula>
    </cfRule>
    <cfRule type="cellIs" dxfId="3" priority="30" stopIfTrue="1" operator="between">
      <formula>1</formula>
      <formula>50</formula>
    </cfRule>
  </conditionalFormatting>
  <conditionalFormatting sqref="AK12:AK30 AX12:AX30">
    <cfRule type="cellIs" dxfId="2" priority="1499" stopIfTrue="1" operator="equal">
      <formula>$S$33</formula>
    </cfRule>
    <cfRule type="cellIs" dxfId="1" priority="1500" stopIfTrue="1" operator="equal">
      <formula>$M$33</formula>
    </cfRule>
    <cfRule type="cellIs" dxfId="0" priority="1501" stopIfTrue="1" operator="equal">
      <formula>$G$33</formula>
    </cfRule>
  </conditionalFormatting>
  <printOptions horizontalCentered="1" verticalCentered="1"/>
  <pageMargins left="0.75" right="0.75" top="1" bottom="1" header="0" footer="0"/>
  <pageSetup scale="67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1632" r:id="rId4">
          <objectPr defaultSize="0" autoPict="0" r:id="rId5">
            <anchor moveWithCells="1" sizeWithCells="1">
              <from>
                <xdr:col>7</xdr:col>
                <xdr:colOff>0</xdr:colOff>
                <xdr:row>7</xdr:row>
                <xdr:rowOff>0</xdr:rowOff>
              </from>
              <to>
                <xdr:col>7</xdr:col>
                <xdr:colOff>0</xdr:colOff>
                <xdr:row>7</xdr:row>
                <xdr:rowOff>0</xdr:rowOff>
              </to>
            </anchor>
          </objectPr>
        </oleObject>
      </mc:Choice>
      <mc:Fallback>
        <oleObject progId="Visio.Drawing.11" shapeId="11632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FF6600"/>
  </sheetPr>
  <dimension ref="A1:EI73"/>
  <sheetViews>
    <sheetView showGridLines="0" zoomScale="90" zoomScaleNormal="90" workbookViewId="0"/>
  </sheetViews>
  <sheetFormatPr baseColWidth="10" defaultColWidth="11.42578125" defaultRowHeight="16.5" x14ac:dyDescent="0.2"/>
  <cols>
    <col min="1" max="1" width="4.7109375" style="24" customWidth="1"/>
    <col min="2" max="9" width="4.7109375" style="25" customWidth="1"/>
    <col min="10" max="12" width="5.28515625" style="25" customWidth="1"/>
    <col min="13" max="30" width="4.7109375" style="24" customWidth="1"/>
    <col min="31" max="47" width="4.7109375" style="25" customWidth="1"/>
    <col min="48" max="57" width="4.7109375" style="24" customWidth="1"/>
    <col min="58" max="63" width="4.7109375" style="25" customWidth="1"/>
    <col min="64" max="139" width="4.7109375" style="24" customWidth="1"/>
    <col min="140" max="16384" width="11.42578125" style="24"/>
  </cols>
  <sheetData>
    <row r="1" spans="1:139" x14ac:dyDescent="0.2">
      <c r="A1" s="44" t="s">
        <v>317</v>
      </c>
    </row>
    <row r="2" spans="1:139" x14ac:dyDescent="0.2">
      <c r="B2" s="80"/>
      <c r="C2" s="80"/>
      <c r="D2" s="80"/>
      <c r="E2" s="80"/>
      <c r="F2" s="80"/>
      <c r="G2" s="76" t="s">
        <v>306</v>
      </c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 t="s">
        <v>290</v>
      </c>
      <c r="AP2" s="76"/>
      <c r="AQ2" s="76"/>
      <c r="AR2" s="76"/>
      <c r="AS2" s="24"/>
      <c r="AT2" s="24"/>
      <c r="AU2" s="24"/>
      <c r="BF2" s="24"/>
      <c r="BG2" s="24"/>
      <c r="BH2" s="24"/>
      <c r="BI2" s="24"/>
      <c r="BJ2" s="24"/>
      <c r="BK2" s="24"/>
    </row>
    <row r="3" spans="1:139" x14ac:dyDescent="0.2">
      <c r="B3" s="80"/>
      <c r="C3" s="80"/>
      <c r="D3" s="80"/>
      <c r="E3" s="80"/>
      <c r="F3" s="80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325" t="s">
        <v>360</v>
      </c>
      <c r="AP3" s="325"/>
      <c r="AQ3" s="325"/>
      <c r="AR3" s="325"/>
      <c r="AS3" s="24"/>
      <c r="AT3" s="24"/>
      <c r="AU3" s="24"/>
      <c r="BF3" s="24"/>
      <c r="BG3" s="24"/>
      <c r="BH3" s="24"/>
      <c r="BI3" s="24"/>
      <c r="BJ3" s="24"/>
      <c r="BK3" s="24"/>
    </row>
    <row r="4" spans="1:139" x14ac:dyDescent="0.2">
      <c r="B4" s="80"/>
      <c r="C4" s="80"/>
      <c r="D4" s="80"/>
      <c r="E4" s="80"/>
      <c r="F4" s="80"/>
      <c r="G4" s="76" t="s">
        <v>294</v>
      </c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324" t="s">
        <v>164</v>
      </c>
      <c r="AP4" s="324"/>
      <c r="AQ4" s="324"/>
      <c r="AR4" s="324"/>
      <c r="AS4" s="24"/>
      <c r="AT4" s="24"/>
      <c r="AU4" s="24"/>
      <c r="BF4" s="24"/>
      <c r="BG4" s="24"/>
      <c r="BH4" s="24"/>
      <c r="BI4" s="24"/>
      <c r="BJ4" s="24"/>
      <c r="BK4" s="24"/>
    </row>
    <row r="5" spans="1:139" x14ac:dyDescent="0.2">
      <c r="B5" s="80"/>
      <c r="C5" s="80"/>
      <c r="D5" s="80"/>
      <c r="E5" s="80"/>
      <c r="F5" s="80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325" t="s">
        <v>296</v>
      </c>
      <c r="AP5" s="325"/>
      <c r="AQ5" s="325"/>
      <c r="AR5" s="325"/>
      <c r="AS5" s="24"/>
      <c r="AT5" s="24"/>
      <c r="AU5" s="24"/>
      <c r="BF5" s="24"/>
      <c r="BG5" s="24"/>
      <c r="BH5" s="24"/>
      <c r="BI5" s="24"/>
      <c r="BJ5" s="24"/>
      <c r="BK5" s="24"/>
    </row>
    <row r="6" spans="1:139" x14ac:dyDescent="0.2">
      <c r="B6" s="193" t="s">
        <v>49</v>
      </c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</row>
    <row r="7" spans="1:139" x14ac:dyDescent="0.2">
      <c r="B7" s="193" t="str">
        <f>'1. IDENTIFICACIÓN Y DESCRIPCIÓN'!B7</f>
        <v>NOMBRE DEL PROCESO:</v>
      </c>
      <c r="C7" s="193"/>
      <c r="D7" s="193"/>
      <c r="E7" s="193"/>
      <c r="F7" s="193"/>
      <c r="G7" s="75" t="str">
        <f>'1. IDENTIFICACIÓN Y DESCRIPCIÓN'!G7</f>
        <v>Todos los procesos</v>
      </c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24"/>
      <c r="AT7" s="24"/>
      <c r="AU7" s="24"/>
      <c r="BF7" s="24"/>
      <c r="BG7" s="24"/>
      <c r="BH7" s="24"/>
      <c r="BI7" s="24"/>
      <c r="BJ7" s="24"/>
      <c r="BK7" s="24"/>
    </row>
    <row r="8" spans="1:139" x14ac:dyDescent="0.2">
      <c r="B8" s="193" t="str">
        <f>'1. IDENTIFICACIÓN Y DESCRIPCIÓN'!B8</f>
        <v>OBJETIVO:</v>
      </c>
      <c r="C8" s="193"/>
      <c r="D8" s="193"/>
      <c r="E8" s="193"/>
      <c r="F8" s="193"/>
      <c r="G8" s="75" t="str">
        <f>'1. IDENTIFICACIÓN Y DESCRIPCIÓN'!G8</f>
        <v xml:space="preserve">Realizar evaluaciones independientes a la gestion con el fin de generar alertas y recomendaciones que contribuyan al cumplimiento de los objetivos institucionales 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24"/>
      <c r="AT8" s="24"/>
      <c r="AU8" s="24"/>
      <c r="BF8" s="24"/>
      <c r="BG8" s="24"/>
      <c r="BH8" s="24"/>
      <c r="BI8" s="24"/>
      <c r="BJ8" s="24"/>
      <c r="BK8" s="24"/>
    </row>
    <row r="9" spans="1:139" ht="4.9000000000000004" customHeight="1" x14ac:dyDescent="0.2"/>
    <row r="10" spans="1:139" ht="13.9" customHeight="1" x14ac:dyDescent="0.2">
      <c r="B10" s="225" t="s">
        <v>120</v>
      </c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7"/>
      <c r="AS10" s="323" t="s">
        <v>117</v>
      </c>
      <c r="AT10" s="323"/>
      <c r="AU10" s="323"/>
      <c r="AV10" s="323"/>
      <c r="AW10" s="323"/>
      <c r="AX10" s="323"/>
      <c r="AY10" s="323"/>
      <c r="AZ10" s="323"/>
      <c r="BA10" s="323"/>
      <c r="BB10" s="323"/>
      <c r="BC10" s="323"/>
      <c r="BD10" s="323"/>
      <c r="BE10" s="323"/>
      <c r="BF10" s="323"/>
      <c r="BG10" s="323"/>
      <c r="BH10" s="323"/>
      <c r="BI10" s="323"/>
      <c r="BJ10" s="323"/>
      <c r="BK10" s="323"/>
      <c r="BL10" s="323"/>
      <c r="BM10" s="323"/>
      <c r="BN10" s="323"/>
      <c r="BO10" s="323"/>
      <c r="BP10" s="323"/>
      <c r="BQ10" s="323"/>
      <c r="BR10" s="323"/>
      <c r="BS10" s="323"/>
      <c r="BT10" s="323"/>
      <c r="BU10" s="323"/>
      <c r="BV10" s="323"/>
      <c r="BW10" s="323"/>
      <c r="BX10" s="323"/>
      <c r="BY10" s="323"/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23"/>
      <c r="CK10" s="323"/>
      <c r="CL10" s="323"/>
      <c r="CM10" s="323"/>
      <c r="CN10" s="323"/>
      <c r="CO10" s="323"/>
      <c r="CP10" s="323"/>
      <c r="CQ10" s="323"/>
      <c r="CR10" s="323"/>
      <c r="CS10" s="323"/>
      <c r="CT10" s="323"/>
      <c r="CU10" s="323"/>
      <c r="CV10" s="323"/>
      <c r="CW10" s="323"/>
      <c r="CX10" s="323"/>
      <c r="CY10" s="323"/>
      <c r="CZ10" s="323"/>
      <c r="DA10" s="323"/>
      <c r="DB10" s="323"/>
      <c r="DC10" s="323"/>
      <c r="DD10" s="323"/>
      <c r="DE10" s="323"/>
      <c r="DF10" s="323"/>
      <c r="DG10" s="323"/>
      <c r="DH10" s="323"/>
      <c r="DI10" s="323"/>
      <c r="DJ10" s="323"/>
      <c r="DK10" s="323"/>
      <c r="DL10" s="323"/>
      <c r="DM10" s="323"/>
      <c r="DN10" s="323"/>
      <c r="DO10" s="323"/>
      <c r="DP10" s="323"/>
      <c r="DQ10" s="323"/>
      <c r="DR10" s="323"/>
      <c r="DS10" s="323"/>
      <c r="DT10" s="323"/>
      <c r="DU10" s="323"/>
      <c r="DV10" s="323"/>
      <c r="DW10" s="323"/>
      <c r="DX10" s="323"/>
      <c r="DY10" s="323"/>
      <c r="DZ10" s="323"/>
      <c r="EA10" s="323"/>
      <c r="EB10" s="323"/>
      <c r="EC10" s="323"/>
      <c r="ED10" s="323"/>
      <c r="EE10" s="323"/>
      <c r="EF10" s="323"/>
      <c r="EG10" s="323"/>
      <c r="EH10" s="323"/>
      <c r="EI10" s="323"/>
    </row>
    <row r="11" spans="1:139" x14ac:dyDescent="0.2">
      <c r="B11" s="100" t="s">
        <v>301</v>
      </c>
      <c r="C11" s="102"/>
      <c r="D11" s="76" t="s">
        <v>14</v>
      </c>
      <c r="E11" s="76"/>
      <c r="F11" s="76"/>
      <c r="G11" s="76"/>
      <c r="H11" s="76"/>
      <c r="I11" s="76"/>
      <c r="J11" s="76" t="s">
        <v>116</v>
      </c>
      <c r="K11" s="76"/>
      <c r="L11" s="76"/>
      <c r="M11" s="76" t="s">
        <v>100</v>
      </c>
      <c r="N11" s="76"/>
      <c r="O11" s="76"/>
      <c r="P11" s="76"/>
      <c r="Q11" s="76"/>
      <c r="R11" s="76"/>
      <c r="S11" s="100" t="s">
        <v>119</v>
      </c>
      <c r="T11" s="101"/>
      <c r="U11" s="101"/>
      <c r="V11" s="101"/>
      <c r="W11" s="101"/>
      <c r="X11" s="102"/>
      <c r="Y11" s="100" t="s">
        <v>354</v>
      </c>
      <c r="Z11" s="101"/>
      <c r="AA11" s="101"/>
      <c r="AB11" s="101"/>
      <c r="AC11" s="101"/>
      <c r="AD11" s="102"/>
      <c r="AE11" s="76" t="s">
        <v>42</v>
      </c>
      <c r="AF11" s="76"/>
      <c r="AG11" s="76" t="s">
        <v>43</v>
      </c>
      <c r="AH11" s="76"/>
      <c r="AI11" s="76" t="s">
        <v>40</v>
      </c>
      <c r="AJ11" s="76"/>
      <c r="AK11" s="76"/>
      <c r="AL11" s="76"/>
      <c r="AM11" s="76" t="s">
        <v>41</v>
      </c>
      <c r="AN11" s="76"/>
      <c r="AO11" s="76"/>
      <c r="AP11" s="76"/>
      <c r="AQ11" s="76"/>
      <c r="AR11" s="76"/>
      <c r="AS11" s="323" t="s">
        <v>165</v>
      </c>
      <c r="AT11" s="323"/>
      <c r="AU11" s="323"/>
      <c r="AV11" s="323"/>
      <c r="AW11" s="323"/>
      <c r="AX11" s="323"/>
      <c r="AY11" s="323"/>
      <c r="AZ11" s="323"/>
      <c r="BA11" s="323"/>
      <c r="BB11" s="323"/>
      <c r="BC11" s="323"/>
      <c r="BD11" s="323"/>
      <c r="BE11" s="323"/>
      <c r="BF11" s="323"/>
      <c r="BG11" s="323"/>
      <c r="BH11" s="323"/>
      <c r="BI11" s="323"/>
      <c r="BJ11" s="323"/>
      <c r="BK11" s="323"/>
      <c r="BL11" s="340" t="s">
        <v>112</v>
      </c>
      <c r="BM11" s="340"/>
      <c r="BN11" s="340"/>
      <c r="BO11" s="340"/>
      <c r="BP11" s="340"/>
      <c r="BQ11" s="340"/>
      <c r="BR11" s="340"/>
      <c r="BS11" s="340"/>
      <c r="BT11" s="340"/>
      <c r="BU11" s="340"/>
      <c r="BV11" s="340"/>
      <c r="BW11" s="340"/>
      <c r="BX11" s="340"/>
      <c r="BY11" s="340"/>
      <c r="BZ11" s="340"/>
      <c r="CA11" s="340"/>
      <c r="CB11" s="340"/>
      <c r="CC11" s="340"/>
      <c r="CD11" s="340"/>
      <c r="CE11" s="205" t="s">
        <v>113</v>
      </c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193" t="s">
        <v>114</v>
      </c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330" t="s">
        <v>359</v>
      </c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</row>
    <row r="12" spans="1:139" ht="26.65" customHeight="1" x14ac:dyDescent="0.2">
      <c r="B12" s="103"/>
      <c r="C12" s="105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103"/>
      <c r="T12" s="104"/>
      <c r="U12" s="104"/>
      <c r="V12" s="104"/>
      <c r="W12" s="104"/>
      <c r="X12" s="105"/>
      <c r="Y12" s="103"/>
      <c r="Z12" s="104"/>
      <c r="AA12" s="104"/>
      <c r="AB12" s="104"/>
      <c r="AC12" s="104"/>
      <c r="AD12" s="105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323" t="s">
        <v>50</v>
      </c>
      <c r="AT12" s="323"/>
      <c r="AU12" s="323"/>
      <c r="AV12" s="323" t="s">
        <v>355</v>
      </c>
      <c r="AW12" s="323"/>
      <c r="AX12" s="323"/>
      <c r="AY12" s="323"/>
      <c r="AZ12" s="323"/>
      <c r="BA12" s="344" t="s">
        <v>356</v>
      </c>
      <c r="BB12" s="345"/>
      <c r="BC12" s="345"/>
      <c r="BD12" s="345"/>
      <c r="BE12" s="346"/>
      <c r="BF12" s="344" t="s">
        <v>97</v>
      </c>
      <c r="BG12" s="345"/>
      <c r="BH12" s="345"/>
      <c r="BI12" s="345"/>
      <c r="BJ12" s="345"/>
      <c r="BK12" s="346"/>
      <c r="BL12" s="340" t="s">
        <v>50</v>
      </c>
      <c r="BM12" s="340"/>
      <c r="BN12" s="340"/>
      <c r="BO12" s="340" t="s">
        <v>355</v>
      </c>
      <c r="BP12" s="340"/>
      <c r="BQ12" s="340"/>
      <c r="BR12" s="340"/>
      <c r="BS12" s="340"/>
      <c r="BT12" s="341" t="s">
        <v>356</v>
      </c>
      <c r="BU12" s="342"/>
      <c r="BV12" s="342"/>
      <c r="BW12" s="342"/>
      <c r="BX12" s="343"/>
      <c r="BY12" s="341" t="s">
        <v>97</v>
      </c>
      <c r="BZ12" s="342"/>
      <c r="CA12" s="342"/>
      <c r="CB12" s="342"/>
      <c r="CC12" s="342"/>
      <c r="CD12" s="343"/>
      <c r="CE12" s="205" t="s">
        <v>50</v>
      </c>
      <c r="CF12" s="205"/>
      <c r="CG12" s="205"/>
      <c r="CH12" s="205" t="s">
        <v>355</v>
      </c>
      <c r="CI12" s="205"/>
      <c r="CJ12" s="205"/>
      <c r="CK12" s="205"/>
      <c r="CL12" s="205"/>
      <c r="CM12" s="337" t="s">
        <v>356</v>
      </c>
      <c r="CN12" s="338"/>
      <c r="CO12" s="338"/>
      <c r="CP12" s="338"/>
      <c r="CQ12" s="339"/>
      <c r="CR12" s="337" t="s">
        <v>97</v>
      </c>
      <c r="CS12" s="338"/>
      <c r="CT12" s="338"/>
      <c r="CU12" s="338"/>
      <c r="CV12" s="338"/>
      <c r="CW12" s="339"/>
      <c r="CX12" s="193" t="s">
        <v>50</v>
      </c>
      <c r="CY12" s="193"/>
      <c r="CZ12" s="193"/>
      <c r="DA12" s="193" t="s">
        <v>355</v>
      </c>
      <c r="DB12" s="193"/>
      <c r="DC12" s="193"/>
      <c r="DD12" s="193"/>
      <c r="DE12" s="193"/>
      <c r="DF12" s="334" t="s">
        <v>356</v>
      </c>
      <c r="DG12" s="335"/>
      <c r="DH12" s="335"/>
      <c r="DI12" s="335"/>
      <c r="DJ12" s="336"/>
      <c r="DK12" s="334" t="s">
        <v>97</v>
      </c>
      <c r="DL12" s="335"/>
      <c r="DM12" s="335"/>
      <c r="DN12" s="335"/>
      <c r="DO12" s="335"/>
      <c r="DP12" s="336"/>
      <c r="DQ12" s="330" t="s">
        <v>50</v>
      </c>
      <c r="DR12" s="330"/>
      <c r="DS12" s="330"/>
      <c r="DT12" s="330" t="s">
        <v>355</v>
      </c>
      <c r="DU12" s="330"/>
      <c r="DV12" s="330"/>
      <c r="DW12" s="330"/>
      <c r="DX12" s="330"/>
      <c r="DY12" s="331" t="s">
        <v>356</v>
      </c>
      <c r="DZ12" s="332"/>
      <c r="EA12" s="332"/>
      <c r="EB12" s="332"/>
      <c r="EC12" s="333"/>
      <c r="ED12" s="331" t="s">
        <v>97</v>
      </c>
      <c r="EE12" s="332"/>
      <c r="EF12" s="332"/>
      <c r="EG12" s="332"/>
      <c r="EH12" s="332"/>
      <c r="EI12" s="333"/>
    </row>
    <row r="13" spans="1:139" ht="13.9" customHeight="1" x14ac:dyDescent="0.2">
      <c r="B13" s="326" t="str">
        <f>'1. IDENTIFICACIÓN Y DESCRIPCIÓN'!G11</f>
        <v>R1</v>
      </c>
      <c r="C13" s="326"/>
      <c r="D13" s="353" t="str">
        <f>'1. IDENTIFICACIÓN Y DESCRIPCIÓN'!H11</f>
        <v xml:space="preserve">Expedición de orden de liquidación por parte de Supersalud a los clientes críticos (EPS) del hospital </v>
      </c>
      <c r="E13" s="353"/>
      <c r="F13" s="353"/>
      <c r="G13" s="353"/>
      <c r="H13" s="353"/>
      <c r="I13" s="353"/>
      <c r="J13" s="354" t="str">
        <f>'7. GRAFICA'!H12</f>
        <v>Riesgo Alto</v>
      </c>
      <c r="K13" s="355"/>
      <c r="L13" s="356"/>
      <c r="M13" s="114" t="str">
        <f>'8. MAPA'!AO12</f>
        <v>*Revisiones periodicas a las resoluciones de liquidacion de los clientes criticos (EPS)</v>
      </c>
      <c r="N13" s="114"/>
      <c r="O13" s="114"/>
      <c r="P13" s="114"/>
      <c r="Q13" s="114"/>
      <c r="R13" s="114"/>
      <c r="S13" s="114" t="str">
        <f>'8. MAPA'!BB12</f>
        <v>Se deben tomar las medidas para bajar la criticidad del riesgo; se deben establecer nuevos controles y/o mejorar los controles existentes (prevenir el riesgo, proteger, compartir)</v>
      </c>
      <c r="T13" s="114"/>
      <c r="U13" s="114"/>
      <c r="V13" s="114"/>
      <c r="W13" s="114"/>
      <c r="X13" s="114"/>
      <c r="Y13" s="114" t="str">
        <f>'8. MAPA'!BG12</f>
        <v xml:space="preserve">*Actualización del manual de cartera de la ESE, como guía básica para el ejercicio del control de recaudo y garantizar el cumplimiento de los procedimientos en caso de liquidación de una EPS.
*Inclusión obligatoria de terminos de facturación y pago dentro de los contratos de venta de servicios que suscriba la ESE.
*Exigencia en la aplicación de terminos legales para los pagos por parte de las diferentes E.R.P.
*Aplicación a controles a la radicación oportuna de cuentas.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*Fortalecer las capacitaciones del personal de atención al usuario en el diligenciamiento de observaciones del formato de estudio socieconomico
*Formentar la cultura de autocontrol y la revision periodica de estudios socioeconómicos </v>
      </c>
      <c r="Z13" s="114"/>
      <c r="AA13" s="114"/>
      <c r="AB13" s="114"/>
      <c r="AC13" s="114"/>
      <c r="AD13" s="114"/>
      <c r="AE13" s="348"/>
      <c r="AF13" s="348"/>
      <c r="AG13" s="348"/>
      <c r="AH13" s="348"/>
      <c r="AI13" s="347" t="str">
        <f>+'8. MAPA'!BP12</f>
        <v>Lider Cartera</v>
      </c>
      <c r="AJ13" s="347"/>
      <c r="AK13" s="347"/>
      <c r="AL13" s="347"/>
      <c r="AM13" s="327" t="str">
        <f>'8. MAPA'!CB12</f>
        <v>(Valor proyección de recaudo de EPS en liquidación en la vigencia/ valor recaudado logrado en la vigencia )*100%</v>
      </c>
      <c r="AN13" s="327"/>
      <c r="AO13" s="327"/>
      <c r="AP13" s="327"/>
      <c r="AQ13" s="327"/>
      <c r="AR13" s="327"/>
      <c r="AS13" s="326" t="s">
        <v>295</v>
      </c>
      <c r="AT13" s="326"/>
      <c r="AU13" s="326"/>
      <c r="AV13" s="224"/>
      <c r="AW13" s="224"/>
      <c r="AX13" s="224"/>
      <c r="AY13" s="224"/>
      <c r="AZ13" s="224"/>
      <c r="BA13" s="327"/>
      <c r="BB13" s="327"/>
      <c r="BC13" s="327"/>
      <c r="BD13" s="327"/>
      <c r="BE13" s="327"/>
      <c r="BF13" s="328" t="s">
        <v>357</v>
      </c>
      <c r="BG13" s="328"/>
      <c r="BH13" s="329"/>
      <c r="BI13" s="329"/>
      <c r="BJ13" s="329"/>
      <c r="BK13" s="329"/>
      <c r="BL13" s="326" t="s">
        <v>295</v>
      </c>
      <c r="BM13" s="326"/>
      <c r="BN13" s="326"/>
      <c r="BO13" s="224"/>
      <c r="BP13" s="224"/>
      <c r="BQ13" s="224"/>
      <c r="BR13" s="224"/>
      <c r="BS13" s="224"/>
      <c r="BT13" s="327"/>
      <c r="BU13" s="327"/>
      <c r="BV13" s="327"/>
      <c r="BW13" s="327"/>
      <c r="BX13" s="327"/>
      <c r="BY13" s="328" t="s">
        <v>357</v>
      </c>
      <c r="BZ13" s="328"/>
      <c r="CA13" s="329"/>
      <c r="CB13" s="329"/>
      <c r="CC13" s="329"/>
      <c r="CD13" s="329"/>
      <c r="CE13" s="326" t="s">
        <v>295</v>
      </c>
      <c r="CF13" s="326"/>
      <c r="CG13" s="326"/>
      <c r="CH13" s="224"/>
      <c r="CI13" s="224"/>
      <c r="CJ13" s="224"/>
      <c r="CK13" s="224"/>
      <c r="CL13" s="224"/>
      <c r="CM13" s="327"/>
      <c r="CN13" s="327"/>
      <c r="CO13" s="327"/>
      <c r="CP13" s="327"/>
      <c r="CQ13" s="327"/>
      <c r="CR13" s="328" t="s">
        <v>357</v>
      </c>
      <c r="CS13" s="328"/>
      <c r="CT13" s="329"/>
      <c r="CU13" s="329"/>
      <c r="CV13" s="329"/>
      <c r="CW13" s="329"/>
      <c r="CX13" s="326" t="s">
        <v>295</v>
      </c>
      <c r="CY13" s="326"/>
      <c r="CZ13" s="326"/>
      <c r="DA13" s="224"/>
      <c r="DB13" s="224"/>
      <c r="DC13" s="224"/>
      <c r="DD13" s="224"/>
      <c r="DE13" s="224"/>
      <c r="DF13" s="327"/>
      <c r="DG13" s="327"/>
      <c r="DH13" s="327"/>
      <c r="DI13" s="327"/>
      <c r="DJ13" s="327"/>
      <c r="DK13" s="328" t="s">
        <v>357</v>
      </c>
      <c r="DL13" s="328"/>
      <c r="DM13" s="329"/>
      <c r="DN13" s="329"/>
      <c r="DO13" s="329"/>
      <c r="DP13" s="329"/>
      <c r="DQ13" s="326" t="s">
        <v>295</v>
      </c>
      <c r="DR13" s="326"/>
      <c r="DS13" s="326"/>
      <c r="DT13" s="224"/>
      <c r="DU13" s="224"/>
      <c r="DV13" s="224"/>
      <c r="DW13" s="224"/>
      <c r="DX13" s="224"/>
      <c r="DY13" s="327"/>
      <c r="DZ13" s="327"/>
      <c r="EA13" s="327"/>
      <c r="EB13" s="327"/>
      <c r="EC13" s="327"/>
      <c r="ED13" s="328" t="s">
        <v>357</v>
      </c>
      <c r="EE13" s="328"/>
      <c r="EF13" s="329"/>
      <c r="EG13" s="329"/>
      <c r="EH13" s="329"/>
      <c r="EI13" s="329"/>
    </row>
    <row r="14" spans="1:139" x14ac:dyDescent="0.2">
      <c r="B14" s="326"/>
      <c r="C14" s="326"/>
      <c r="D14" s="353"/>
      <c r="E14" s="353"/>
      <c r="F14" s="353"/>
      <c r="G14" s="353"/>
      <c r="H14" s="353"/>
      <c r="I14" s="353"/>
      <c r="J14" s="357"/>
      <c r="K14" s="358"/>
      <c r="L14" s="359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348"/>
      <c r="AF14" s="348"/>
      <c r="AG14" s="348"/>
      <c r="AH14" s="348"/>
      <c r="AI14" s="347"/>
      <c r="AJ14" s="347"/>
      <c r="AK14" s="347"/>
      <c r="AL14" s="347"/>
      <c r="AM14" s="327"/>
      <c r="AN14" s="327"/>
      <c r="AO14" s="327"/>
      <c r="AP14" s="327"/>
      <c r="AQ14" s="327"/>
      <c r="AR14" s="327"/>
      <c r="AS14" s="326" t="s">
        <v>130</v>
      </c>
      <c r="AT14" s="326"/>
      <c r="AU14" s="326"/>
      <c r="AV14" s="224"/>
      <c r="AW14" s="224"/>
      <c r="AX14" s="224"/>
      <c r="AY14" s="224"/>
      <c r="AZ14" s="224"/>
      <c r="BA14" s="327"/>
      <c r="BB14" s="327"/>
      <c r="BC14" s="327"/>
      <c r="BD14" s="327"/>
      <c r="BE14" s="327"/>
      <c r="BF14" s="328" t="s">
        <v>358</v>
      </c>
      <c r="BG14" s="328"/>
      <c r="BH14" s="329"/>
      <c r="BI14" s="329"/>
      <c r="BJ14" s="329"/>
      <c r="BK14" s="329"/>
      <c r="BL14" s="326" t="s">
        <v>130</v>
      </c>
      <c r="BM14" s="326"/>
      <c r="BN14" s="326"/>
      <c r="BO14" s="224"/>
      <c r="BP14" s="224"/>
      <c r="BQ14" s="224"/>
      <c r="BR14" s="224"/>
      <c r="BS14" s="224"/>
      <c r="BT14" s="327"/>
      <c r="BU14" s="327"/>
      <c r="BV14" s="327"/>
      <c r="BW14" s="327"/>
      <c r="BX14" s="327"/>
      <c r="BY14" s="328" t="s">
        <v>358</v>
      </c>
      <c r="BZ14" s="328"/>
      <c r="CA14" s="329"/>
      <c r="CB14" s="329"/>
      <c r="CC14" s="329"/>
      <c r="CD14" s="329"/>
      <c r="CE14" s="326" t="s">
        <v>130</v>
      </c>
      <c r="CF14" s="326"/>
      <c r="CG14" s="326"/>
      <c r="CH14" s="224"/>
      <c r="CI14" s="224"/>
      <c r="CJ14" s="224"/>
      <c r="CK14" s="224"/>
      <c r="CL14" s="224"/>
      <c r="CM14" s="327"/>
      <c r="CN14" s="327"/>
      <c r="CO14" s="327"/>
      <c r="CP14" s="327"/>
      <c r="CQ14" s="327"/>
      <c r="CR14" s="328" t="s">
        <v>358</v>
      </c>
      <c r="CS14" s="328"/>
      <c r="CT14" s="329"/>
      <c r="CU14" s="329"/>
      <c r="CV14" s="329"/>
      <c r="CW14" s="329"/>
      <c r="CX14" s="326" t="s">
        <v>130</v>
      </c>
      <c r="CY14" s="326"/>
      <c r="CZ14" s="326"/>
      <c r="DA14" s="224"/>
      <c r="DB14" s="224"/>
      <c r="DC14" s="224"/>
      <c r="DD14" s="224"/>
      <c r="DE14" s="224"/>
      <c r="DF14" s="327"/>
      <c r="DG14" s="327"/>
      <c r="DH14" s="327"/>
      <c r="DI14" s="327"/>
      <c r="DJ14" s="327"/>
      <c r="DK14" s="328" t="s">
        <v>358</v>
      </c>
      <c r="DL14" s="328"/>
      <c r="DM14" s="329"/>
      <c r="DN14" s="329"/>
      <c r="DO14" s="329"/>
      <c r="DP14" s="329"/>
      <c r="DQ14" s="326" t="s">
        <v>130</v>
      </c>
      <c r="DR14" s="326"/>
      <c r="DS14" s="326"/>
      <c r="DT14" s="224"/>
      <c r="DU14" s="224"/>
      <c r="DV14" s="224"/>
      <c r="DW14" s="224"/>
      <c r="DX14" s="224"/>
      <c r="DY14" s="327"/>
      <c r="DZ14" s="327"/>
      <c r="EA14" s="327"/>
      <c r="EB14" s="327"/>
      <c r="EC14" s="327"/>
      <c r="ED14" s="328" t="s">
        <v>358</v>
      </c>
      <c r="EE14" s="328"/>
      <c r="EF14" s="329"/>
      <c r="EG14" s="329"/>
      <c r="EH14" s="329"/>
      <c r="EI14" s="329"/>
    </row>
    <row r="15" spans="1:139" ht="13.9" customHeight="1" x14ac:dyDescent="0.2">
      <c r="B15" s="326" t="str">
        <f>'1. IDENTIFICACIÓN Y DESCRIPCIÓN'!G12</f>
        <v>R2</v>
      </c>
      <c r="C15" s="326"/>
      <c r="D15" s="353" t="str">
        <f>'1. IDENTIFICACIÓN Y DESCRIPCIÓN'!H12</f>
        <v xml:space="preserve">Iliquidez de clientes críticos (EPS) con contratos de prestación de servicios de salud con el hospital </v>
      </c>
      <c r="E15" s="353"/>
      <c r="F15" s="353"/>
      <c r="G15" s="353"/>
      <c r="H15" s="353"/>
      <c r="I15" s="353"/>
      <c r="J15" s="360" t="str">
        <f>'7. GRAFICA'!H13</f>
        <v>Riesgo Menor</v>
      </c>
      <c r="K15" s="361"/>
      <c r="L15" s="362"/>
      <c r="M15" s="114" t="str">
        <f>'8. MAPA'!AO13</f>
        <v>*verificación mensual de ingresos y registro en el sistema de facturación</v>
      </c>
      <c r="N15" s="114"/>
      <c r="O15" s="114"/>
      <c r="P15" s="114"/>
      <c r="Q15" s="114"/>
      <c r="R15" s="114"/>
      <c r="S15" s="114" t="str">
        <f>'8. MAPA'!BB13</f>
        <v>Se deben tomar las medidas para bajar la criticidad del riesgo; se deben establecer nuevos controles y/o mejorar los controles existentes (prevenir el riesgo, proteger, compartir)</v>
      </c>
      <c r="T15" s="114"/>
      <c r="U15" s="114"/>
      <c r="V15" s="114"/>
      <c r="W15" s="114"/>
      <c r="X15" s="114"/>
      <c r="Y15" s="114" t="str">
        <f>'8. MAPA'!BG13</f>
        <v xml:space="preserve">*Revisión y actualizacion del procedimiento
*Asignacion clara de responsabilidades en el procedimiento
</v>
      </c>
      <c r="Z15" s="114"/>
      <c r="AA15" s="114"/>
      <c r="AB15" s="114"/>
      <c r="AC15" s="114"/>
      <c r="AD15" s="114"/>
      <c r="AE15" s="348"/>
      <c r="AF15" s="348"/>
      <c r="AG15" s="348"/>
      <c r="AH15" s="348"/>
      <c r="AI15" s="347" t="str">
        <f>+'8. MAPA'!BP14</f>
        <v>Lider de Ambiente Físico</v>
      </c>
      <c r="AJ15" s="347"/>
      <c r="AK15" s="347"/>
      <c r="AL15" s="347"/>
      <c r="AM15" s="327" t="str">
        <f>'8. MAPA'!CB13</f>
        <v>(Valor proyección de recaudo del mes / valor recaudado logrado en el mes)*100%</v>
      </c>
      <c r="AN15" s="327"/>
      <c r="AO15" s="327"/>
      <c r="AP15" s="327"/>
      <c r="AQ15" s="327"/>
      <c r="AR15" s="327"/>
      <c r="AS15" s="326" t="s">
        <v>295</v>
      </c>
      <c r="AT15" s="326"/>
      <c r="AU15" s="326"/>
      <c r="AV15" s="224"/>
      <c r="AW15" s="224"/>
      <c r="AX15" s="224"/>
      <c r="AY15" s="224"/>
      <c r="AZ15" s="224"/>
      <c r="BA15" s="327"/>
      <c r="BB15" s="327"/>
      <c r="BC15" s="327"/>
      <c r="BD15" s="327"/>
      <c r="BE15" s="327"/>
      <c r="BF15" s="328" t="s">
        <v>357</v>
      </c>
      <c r="BG15" s="328"/>
      <c r="BH15" s="329"/>
      <c r="BI15" s="329"/>
      <c r="BJ15" s="329"/>
      <c r="BK15" s="329"/>
      <c r="BL15" s="326" t="s">
        <v>295</v>
      </c>
      <c r="BM15" s="326"/>
      <c r="BN15" s="326"/>
      <c r="BO15" s="224"/>
      <c r="BP15" s="224"/>
      <c r="BQ15" s="224"/>
      <c r="BR15" s="224"/>
      <c r="BS15" s="224"/>
      <c r="BT15" s="327"/>
      <c r="BU15" s="327"/>
      <c r="BV15" s="327"/>
      <c r="BW15" s="327"/>
      <c r="BX15" s="327"/>
      <c r="BY15" s="328" t="s">
        <v>357</v>
      </c>
      <c r="BZ15" s="328"/>
      <c r="CA15" s="329"/>
      <c r="CB15" s="329"/>
      <c r="CC15" s="329"/>
      <c r="CD15" s="329"/>
      <c r="CE15" s="326" t="s">
        <v>295</v>
      </c>
      <c r="CF15" s="326"/>
      <c r="CG15" s="326"/>
      <c r="CH15" s="224"/>
      <c r="CI15" s="224"/>
      <c r="CJ15" s="224"/>
      <c r="CK15" s="224"/>
      <c r="CL15" s="224"/>
      <c r="CM15" s="327"/>
      <c r="CN15" s="327"/>
      <c r="CO15" s="327"/>
      <c r="CP15" s="327"/>
      <c r="CQ15" s="327"/>
      <c r="CR15" s="328" t="s">
        <v>357</v>
      </c>
      <c r="CS15" s="328"/>
      <c r="CT15" s="329"/>
      <c r="CU15" s="329"/>
      <c r="CV15" s="329"/>
      <c r="CW15" s="329"/>
      <c r="CX15" s="326" t="s">
        <v>295</v>
      </c>
      <c r="CY15" s="326"/>
      <c r="CZ15" s="326"/>
      <c r="DA15" s="224"/>
      <c r="DB15" s="224"/>
      <c r="DC15" s="224"/>
      <c r="DD15" s="224"/>
      <c r="DE15" s="224"/>
      <c r="DF15" s="327"/>
      <c r="DG15" s="327"/>
      <c r="DH15" s="327"/>
      <c r="DI15" s="327"/>
      <c r="DJ15" s="327"/>
      <c r="DK15" s="328" t="s">
        <v>357</v>
      </c>
      <c r="DL15" s="328"/>
      <c r="DM15" s="329"/>
      <c r="DN15" s="329"/>
      <c r="DO15" s="329"/>
      <c r="DP15" s="329"/>
      <c r="DQ15" s="326" t="s">
        <v>295</v>
      </c>
      <c r="DR15" s="326"/>
      <c r="DS15" s="326"/>
      <c r="DT15" s="224"/>
      <c r="DU15" s="224"/>
      <c r="DV15" s="224"/>
      <c r="DW15" s="224"/>
      <c r="DX15" s="224"/>
      <c r="DY15" s="327"/>
      <c r="DZ15" s="327"/>
      <c r="EA15" s="327"/>
      <c r="EB15" s="327"/>
      <c r="EC15" s="327"/>
      <c r="ED15" s="328" t="s">
        <v>357</v>
      </c>
      <c r="EE15" s="328"/>
      <c r="EF15" s="329"/>
      <c r="EG15" s="329"/>
      <c r="EH15" s="329"/>
      <c r="EI15" s="329"/>
    </row>
    <row r="16" spans="1:139" x14ac:dyDescent="0.2">
      <c r="B16" s="326"/>
      <c r="C16" s="326"/>
      <c r="D16" s="353"/>
      <c r="E16" s="353"/>
      <c r="F16" s="353"/>
      <c r="G16" s="353"/>
      <c r="H16" s="353"/>
      <c r="I16" s="353"/>
      <c r="J16" s="363"/>
      <c r="K16" s="364"/>
      <c r="L16" s="365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348"/>
      <c r="AF16" s="348"/>
      <c r="AG16" s="348"/>
      <c r="AH16" s="348"/>
      <c r="AI16" s="347"/>
      <c r="AJ16" s="347"/>
      <c r="AK16" s="347"/>
      <c r="AL16" s="347"/>
      <c r="AM16" s="327"/>
      <c r="AN16" s="327"/>
      <c r="AO16" s="327"/>
      <c r="AP16" s="327"/>
      <c r="AQ16" s="327"/>
      <c r="AR16" s="327"/>
      <c r="AS16" s="326" t="s">
        <v>130</v>
      </c>
      <c r="AT16" s="326"/>
      <c r="AU16" s="326"/>
      <c r="AV16" s="224"/>
      <c r="AW16" s="224"/>
      <c r="AX16" s="224"/>
      <c r="AY16" s="224"/>
      <c r="AZ16" s="224"/>
      <c r="BA16" s="327"/>
      <c r="BB16" s="327"/>
      <c r="BC16" s="327"/>
      <c r="BD16" s="327"/>
      <c r="BE16" s="327"/>
      <c r="BF16" s="328" t="s">
        <v>358</v>
      </c>
      <c r="BG16" s="328"/>
      <c r="BH16" s="329"/>
      <c r="BI16" s="329"/>
      <c r="BJ16" s="329"/>
      <c r="BK16" s="329"/>
      <c r="BL16" s="326" t="s">
        <v>130</v>
      </c>
      <c r="BM16" s="326"/>
      <c r="BN16" s="326"/>
      <c r="BO16" s="224"/>
      <c r="BP16" s="224"/>
      <c r="BQ16" s="224"/>
      <c r="BR16" s="224"/>
      <c r="BS16" s="224"/>
      <c r="BT16" s="327"/>
      <c r="BU16" s="327"/>
      <c r="BV16" s="327"/>
      <c r="BW16" s="327"/>
      <c r="BX16" s="327"/>
      <c r="BY16" s="328" t="s">
        <v>358</v>
      </c>
      <c r="BZ16" s="328"/>
      <c r="CA16" s="329"/>
      <c r="CB16" s="329"/>
      <c r="CC16" s="329"/>
      <c r="CD16" s="329"/>
      <c r="CE16" s="326" t="s">
        <v>130</v>
      </c>
      <c r="CF16" s="326"/>
      <c r="CG16" s="326"/>
      <c r="CH16" s="224"/>
      <c r="CI16" s="224"/>
      <c r="CJ16" s="224"/>
      <c r="CK16" s="224"/>
      <c r="CL16" s="224"/>
      <c r="CM16" s="327"/>
      <c r="CN16" s="327"/>
      <c r="CO16" s="327"/>
      <c r="CP16" s="327"/>
      <c r="CQ16" s="327"/>
      <c r="CR16" s="328" t="s">
        <v>358</v>
      </c>
      <c r="CS16" s="328"/>
      <c r="CT16" s="329"/>
      <c r="CU16" s="329"/>
      <c r="CV16" s="329"/>
      <c r="CW16" s="329"/>
      <c r="CX16" s="326" t="s">
        <v>130</v>
      </c>
      <c r="CY16" s="326"/>
      <c r="CZ16" s="326"/>
      <c r="DA16" s="224"/>
      <c r="DB16" s="224"/>
      <c r="DC16" s="224"/>
      <c r="DD16" s="224"/>
      <c r="DE16" s="224"/>
      <c r="DF16" s="327"/>
      <c r="DG16" s="327"/>
      <c r="DH16" s="327"/>
      <c r="DI16" s="327"/>
      <c r="DJ16" s="327"/>
      <c r="DK16" s="328" t="s">
        <v>358</v>
      </c>
      <c r="DL16" s="328"/>
      <c r="DM16" s="329"/>
      <c r="DN16" s="329"/>
      <c r="DO16" s="329"/>
      <c r="DP16" s="329"/>
      <c r="DQ16" s="326" t="s">
        <v>130</v>
      </c>
      <c r="DR16" s="326"/>
      <c r="DS16" s="326"/>
      <c r="DT16" s="224"/>
      <c r="DU16" s="224"/>
      <c r="DV16" s="224"/>
      <c r="DW16" s="224"/>
      <c r="DX16" s="224"/>
      <c r="DY16" s="327"/>
      <c r="DZ16" s="327"/>
      <c r="EA16" s="327"/>
      <c r="EB16" s="327"/>
      <c r="EC16" s="327"/>
      <c r="ED16" s="328" t="s">
        <v>358</v>
      </c>
      <c r="EE16" s="328"/>
      <c r="EF16" s="329"/>
      <c r="EG16" s="329"/>
      <c r="EH16" s="329"/>
      <c r="EI16" s="329"/>
    </row>
    <row r="17" spans="2:139" ht="13.9" customHeight="1" x14ac:dyDescent="0.2">
      <c r="B17" s="326" t="str">
        <f>'1. IDENTIFICACIÓN Y DESCRIPCIÓN'!G13</f>
        <v>R3</v>
      </c>
      <c r="C17" s="326"/>
      <c r="D17" s="353" t="str">
        <f>'1. IDENTIFICACIÓN Y DESCRIPCIÓN'!H13</f>
        <v>Daños en los equipos y enseres a causa de anormalidad de funcionamiento de redes eléctricas</v>
      </c>
      <c r="E17" s="353"/>
      <c r="F17" s="353"/>
      <c r="G17" s="353"/>
      <c r="H17" s="353"/>
      <c r="I17" s="353"/>
      <c r="J17" s="352" t="str">
        <f>'7. GRAFICA'!H14</f>
        <v>Riesgo Menor</v>
      </c>
      <c r="K17" s="352"/>
      <c r="L17" s="352"/>
      <c r="M17" s="114" t="str">
        <f>'8. MAPA'!AO14</f>
        <v>Ejecución del plan de mantenimiento del sistema electrico</v>
      </c>
      <c r="N17" s="114"/>
      <c r="O17" s="114"/>
      <c r="P17" s="114"/>
      <c r="Q17" s="114"/>
      <c r="R17" s="114"/>
      <c r="S17" s="114" t="str">
        <f>'8. MAPA'!BB14</f>
        <v>Se deben tomar las medidas para bajar la criticidad del riesgo; se deben establecer nuevos controles y/o mejorar los controles existentes (prevenir el riesgo, proteger, compartir)</v>
      </c>
      <c r="T17" s="114"/>
      <c r="U17" s="114"/>
      <c r="V17" s="114"/>
      <c r="W17" s="114"/>
      <c r="X17" s="114"/>
      <c r="Y17" s="114" t="str">
        <f>'8. MAPA'!BG14</f>
        <v>* Indicador de mantenimiento
* Actualización planes de mantenimiento según inventarios</v>
      </c>
      <c r="Z17" s="114"/>
      <c r="AA17" s="114"/>
      <c r="AB17" s="114"/>
      <c r="AC17" s="114"/>
      <c r="AD17" s="114"/>
      <c r="AE17" s="348"/>
      <c r="AF17" s="348"/>
      <c r="AG17" s="348"/>
      <c r="AH17" s="348"/>
      <c r="AI17" s="347" t="str">
        <f>+'8. MAPA'!BP16</f>
        <v>Lider Gestión Contractual</v>
      </c>
      <c r="AJ17" s="347"/>
      <c r="AK17" s="347"/>
      <c r="AL17" s="347"/>
      <c r="AM17" s="327" t="str">
        <f>'8. MAPA'!CB14</f>
        <v>% de Ejecución del Plan de Mantenimiento</v>
      </c>
      <c r="AN17" s="327"/>
      <c r="AO17" s="327"/>
      <c r="AP17" s="327"/>
      <c r="AQ17" s="327"/>
      <c r="AR17" s="327"/>
      <c r="AS17" s="326" t="s">
        <v>295</v>
      </c>
      <c r="AT17" s="326"/>
      <c r="AU17" s="326"/>
      <c r="AV17" s="224"/>
      <c r="AW17" s="224"/>
      <c r="AX17" s="224"/>
      <c r="AY17" s="224"/>
      <c r="AZ17" s="224"/>
      <c r="BA17" s="327"/>
      <c r="BB17" s="327"/>
      <c r="BC17" s="327"/>
      <c r="BD17" s="327"/>
      <c r="BE17" s="327"/>
      <c r="BF17" s="328" t="s">
        <v>357</v>
      </c>
      <c r="BG17" s="328"/>
      <c r="BH17" s="329"/>
      <c r="BI17" s="329"/>
      <c r="BJ17" s="329"/>
      <c r="BK17" s="329"/>
      <c r="BL17" s="326" t="s">
        <v>295</v>
      </c>
      <c r="BM17" s="326"/>
      <c r="BN17" s="326"/>
      <c r="BO17" s="224"/>
      <c r="BP17" s="224"/>
      <c r="BQ17" s="224"/>
      <c r="BR17" s="224"/>
      <c r="BS17" s="224"/>
      <c r="BT17" s="327"/>
      <c r="BU17" s="327"/>
      <c r="BV17" s="327"/>
      <c r="BW17" s="327"/>
      <c r="BX17" s="327"/>
      <c r="BY17" s="328" t="s">
        <v>357</v>
      </c>
      <c r="BZ17" s="328"/>
      <c r="CA17" s="329"/>
      <c r="CB17" s="329"/>
      <c r="CC17" s="329"/>
      <c r="CD17" s="329"/>
      <c r="CE17" s="326" t="s">
        <v>295</v>
      </c>
      <c r="CF17" s="326"/>
      <c r="CG17" s="326"/>
      <c r="CH17" s="224"/>
      <c r="CI17" s="224"/>
      <c r="CJ17" s="224"/>
      <c r="CK17" s="224"/>
      <c r="CL17" s="224"/>
      <c r="CM17" s="327"/>
      <c r="CN17" s="327"/>
      <c r="CO17" s="327"/>
      <c r="CP17" s="327"/>
      <c r="CQ17" s="327"/>
      <c r="CR17" s="328" t="s">
        <v>357</v>
      </c>
      <c r="CS17" s="328"/>
      <c r="CT17" s="329"/>
      <c r="CU17" s="329"/>
      <c r="CV17" s="329"/>
      <c r="CW17" s="329"/>
      <c r="CX17" s="326" t="s">
        <v>295</v>
      </c>
      <c r="CY17" s="326"/>
      <c r="CZ17" s="326"/>
      <c r="DA17" s="224"/>
      <c r="DB17" s="224"/>
      <c r="DC17" s="224"/>
      <c r="DD17" s="224"/>
      <c r="DE17" s="224"/>
      <c r="DF17" s="327"/>
      <c r="DG17" s="327"/>
      <c r="DH17" s="327"/>
      <c r="DI17" s="327"/>
      <c r="DJ17" s="327"/>
      <c r="DK17" s="328" t="s">
        <v>357</v>
      </c>
      <c r="DL17" s="328"/>
      <c r="DM17" s="329"/>
      <c r="DN17" s="329"/>
      <c r="DO17" s="329"/>
      <c r="DP17" s="329"/>
      <c r="DQ17" s="326" t="s">
        <v>295</v>
      </c>
      <c r="DR17" s="326"/>
      <c r="DS17" s="326"/>
      <c r="DT17" s="224"/>
      <c r="DU17" s="224"/>
      <c r="DV17" s="224"/>
      <c r="DW17" s="224"/>
      <c r="DX17" s="224"/>
      <c r="DY17" s="327"/>
      <c r="DZ17" s="327"/>
      <c r="EA17" s="327"/>
      <c r="EB17" s="327"/>
      <c r="EC17" s="327"/>
      <c r="ED17" s="328" t="s">
        <v>357</v>
      </c>
      <c r="EE17" s="328"/>
      <c r="EF17" s="329"/>
      <c r="EG17" s="329"/>
      <c r="EH17" s="329"/>
      <c r="EI17" s="329"/>
    </row>
    <row r="18" spans="2:139" x14ac:dyDescent="0.2">
      <c r="B18" s="326"/>
      <c r="C18" s="326"/>
      <c r="D18" s="353"/>
      <c r="E18" s="353"/>
      <c r="F18" s="353"/>
      <c r="G18" s="353"/>
      <c r="H18" s="353"/>
      <c r="I18" s="353"/>
      <c r="J18" s="352"/>
      <c r="K18" s="352"/>
      <c r="L18" s="352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348"/>
      <c r="AF18" s="348"/>
      <c r="AG18" s="348"/>
      <c r="AH18" s="348"/>
      <c r="AI18" s="347"/>
      <c r="AJ18" s="347"/>
      <c r="AK18" s="347"/>
      <c r="AL18" s="347"/>
      <c r="AM18" s="327"/>
      <c r="AN18" s="327"/>
      <c r="AO18" s="327"/>
      <c r="AP18" s="327"/>
      <c r="AQ18" s="327"/>
      <c r="AR18" s="327"/>
      <c r="AS18" s="326" t="s">
        <v>130</v>
      </c>
      <c r="AT18" s="326"/>
      <c r="AU18" s="326"/>
      <c r="AV18" s="224"/>
      <c r="AW18" s="224"/>
      <c r="AX18" s="224"/>
      <c r="AY18" s="224"/>
      <c r="AZ18" s="224"/>
      <c r="BA18" s="327"/>
      <c r="BB18" s="327"/>
      <c r="BC18" s="327"/>
      <c r="BD18" s="327"/>
      <c r="BE18" s="327"/>
      <c r="BF18" s="328" t="s">
        <v>358</v>
      </c>
      <c r="BG18" s="328"/>
      <c r="BH18" s="329"/>
      <c r="BI18" s="329"/>
      <c r="BJ18" s="329"/>
      <c r="BK18" s="329"/>
      <c r="BL18" s="326" t="s">
        <v>130</v>
      </c>
      <c r="BM18" s="326"/>
      <c r="BN18" s="326"/>
      <c r="BO18" s="224"/>
      <c r="BP18" s="224"/>
      <c r="BQ18" s="224"/>
      <c r="BR18" s="224"/>
      <c r="BS18" s="224"/>
      <c r="BT18" s="327"/>
      <c r="BU18" s="327"/>
      <c r="BV18" s="327"/>
      <c r="BW18" s="327"/>
      <c r="BX18" s="327"/>
      <c r="BY18" s="328" t="s">
        <v>358</v>
      </c>
      <c r="BZ18" s="328"/>
      <c r="CA18" s="329"/>
      <c r="CB18" s="329"/>
      <c r="CC18" s="329"/>
      <c r="CD18" s="329"/>
      <c r="CE18" s="326" t="s">
        <v>130</v>
      </c>
      <c r="CF18" s="326"/>
      <c r="CG18" s="326"/>
      <c r="CH18" s="224"/>
      <c r="CI18" s="224"/>
      <c r="CJ18" s="224"/>
      <c r="CK18" s="224"/>
      <c r="CL18" s="224"/>
      <c r="CM18" s="327"/>
      <c r="CN18" s="327"/>
      <c r="CO18" s="327"/>
      <c r="CP18" s="327"/>
      <c r="CQ18" s="327"/>
      <c r="CR18" s="328" t="s">
        <v>358</v>
      </c>
      <c r="CS18" s="328"/>
      <c r="CT18" s="329"/>
      <c r="CU18" s="329"/>
      <c r="CV18" s="329"/>
      <c r="CW18" s="329"/>
      <c r="CX18" s="326" t="s">
        <v>130</v>
      </c>
      <c r="CY18" s="326"/>
      <c r="CZ18" s="326"/>
      <c r="DA18" s="224"/>
      <c r="DB18" s="224"/>
      <c r="DC18" s="224"/>
      <c r="DD18" s="224"/>
      <c r="DE18" s="224"/>
      <c r="DF18" s="327"/>
      <c r="DG18" s="327"/>
      <c r="DH18" s="327"/>
      <c r="DI18" s="327"/>
      <c r="DJ18" s="327"/>
      <c r="DK18" s="328" t="s">
        <v>358</v>
      </c>
      <c r="DL18" s="328"/>
      <c r="DM18" s="329"/>
      <c r="DN18" s="329"/>
      <c r="DO18" s="329"/>
      <c r="DP18" s="329"/>
      <c r="DQ18" s="326" t="s">
        <v>130</v>
      </c>
      <c r="DR18" s="326"/>
      <c r="DS18" s="326"/>
      <c r="DT18" s="224"/>
      <c r="DU18" s="224"/>
      <c r="DV18" s="224"/>
      <c r="DW18" s="224"/>
      <c r="DX18" s="224"/>
      <c r="DY18" s="327"/>
      <c r="DZ18" s="327"/>
      <c r="EA18" s="327"/>
      <c r="EB18" s="327"/>
      <c r="EC18" s="327"/>
      <c r="ED18" s="328" t="s">
        <v>358</v>
      </c>
      <c r="EE18" s="328"/>
      <c r="EF18" s="329"/>
      <c r="EG18" s="329"/>
      <c r="EH18" s="329"/>
      <c r="EI18" s="329"/>
    </row>
    <row r="19" spans="2:139" ht="13.9" customHeight="1" x14ac:dyDescent="0.2">
      <c r="B19" s="326" t="str">
        <f>'1. IDENTIFICACIÓN Y DESCRIPCIÓN'!G14</f>
        <v>R4</v>
      </c>
      <c r="C19" s="326"/>
      <c r="D19" s="353" t="str">
        <f>'1. IDENTIFICACIÓN Y DESCRIPCIÓN'!H14</f>
        <v>Deterioro de la planta física de la institución</v>
      </c>
      <c r="E19" s="353"/>
      <c r="F19" s="353"/>
      <c r="G19" s="353"/>
      <c r="H19" s="353"/>
      <c r="I19" s="353"/>
      <c r="J19" s="352" t="str">
        <f>'7. GRAFICA'!H15</f>
        <v>Riesgo Menor</v>
      </c>
      <c r="K19" s="352"/>
      <c r="L19" s="352"/>
      <c r="M19" s="114" t="str">
        <f>'8. MAPA'!AO15</f>
        <v>*Ejecución del plan de Mantenimiento preventivo y correctivo de infraestructura</v>
      </c>
      <c r="N19" s="114"/>
      <c r="O19" s="114"/>
      <c r="P19" s="114"/>
      <c r="Q19" s="114"/>
      <c r="R19" s="114"/>
      <c r="S19" s="114" t="str">
        <f>'8. MAPA'!BB15</f>
        <v>Se deben tomar las medidas para bajar la criticidad del riesgo; se deben establecer nuevos controles y/o mejorar los controles existentes (prevenir el riesgo, proteger, compartir)</v>
      </c>
      <c r="T19" s="114"/>
      <c r="U19" s="114"/>
      <c r="V19" s="114"/>
      <c r="W19" s="114"/>
      <c r="X19" s="114"/>
      <c r="Y19" s="114" t="str">
        <f>'8. MAPA'!BG15</f>
        <v>*Dar cumplimiento al Plan de Mantenimiento preventivo de la Infraestructura. 
*Llevar el control de las solictudes de mantenimiento de infraestructura desde el momento de su solictud hasta que se resuelvan.
*Llevar a cabo los procesos de selección de personal de mantenimiento teniendo en cuenta las especiones técnicas solictadas en cuanto a experiencia y capacitación.</v>
      </c>
      <c r="Z19" s="114"/>
      <c r="AA19" s="114"/>
      <c r="AB19" s="114"/>
      <c r="AC19" s="114"/>
      <c r="AD19" s="114"/>
      <c r="AE19" s="348"/>
      <c r="AF19" s="348"/>
      <c r="AG19" s="348"/>
      <c r="AH19" s="348"/>
      <c r="AI19" s="347" t="str">
        <f>+'8. MAPA'!BP19</f>
        <v>Lider Gestión Contractual</v>
      </c>
      <c r="AJ19" s="347"/>
      <c r="AK19" s="347"/>
      <c r="AL19" s="347"/>
      <c r="AM19" s="327" t="str">
        <f>'8. MAPA'!CB15</f>
        <v>% de Ejecución del Plan de Mantenimiento</v>
      </c>
      <c r="AN19" s="327"/>
      <c r="AO19" s="327"/>
      <c r="AP19" s="327"/>
      <c r="AQ19" s="327"/>
      <c r="AR19" s="327"/>
      <c r="AS19" s="326" t="s">
        <v>295</v>
      </c>
      <c r="AT19" s="326"/>
      <c r="AU19" s="326"/>
      <c r="AV19" s="224"/>
      <c r="AW19" s="224"/>
      <c r="AX19" s="224"/>
      <c r="AY19" s="224"/>
      <c r="AZ19" s="224"/>
      <c r="BA19" s="327"/>
      <c r="BB19" s="327"/>
      <c r="BC19" s="327"/>
      <c r="BD19" s="327"/>
      <c r="BE19" s="327"/>
      <c r="BF19" s="328" t="s">
        <v>357</v>
      </c>
      <c r="BG19" s="328"/>
      <c r="BH19" s="329"/>
      <c r="BI19" s="329"/>
      <c r="BJ19" s="329"/>
      <c r="BK19" s="329"/>
      <c r="BL19" s="326" t="s">
        <v>295</v>
      </c>
      <c r="BM19" s="326"/>
      <c r="BN19" s="326"/>
      <c r="BO19" s="224"/>
      <c r="BP19" s="224"/>
      <c r="BQ19" s="224"/>
      <c r="BR19" s="224"/>
      <c r="BS19" s="224"/>
      <c r="BT19" s="327"/>
      <c r="BU19" s="327"/>
      <c r="BV19" s="327"/>
      <c r="BW19" s="327"/>
      <c r="BX19" s="327"/>
      <c r="BY19" s="328" t="s">
        <v>357</v>
      </c>
      <c r="BZ19" s="328"/>
      <c r="CA19" s="329"/>
      <c r="CB19" s="329"/>
      <c r="CC19" s="329"/>
      <c r="CD19" s="329"/>
      <c r="CE19" s="326" t="s">
        <v>295</v>
      </c>
      <c r="CF19" s="326"/>
      <c r="CG19" s="326"/>
      <c r="CH19" s="224"/>
      <c r="CI19" s="224"/>
      <c r="CJ19" s="224"/>
      <c r="CK19" s="224"/>
      <c r="CL19" s="224"/>
      <c r="CM19" s="327"/>
      <c r="CN19" s="327"/>
      <c r="CO19" s="327"/>
      <c r="CP19" s="327"/>
      <c r="CQ19" s="327"/>
      <c r="CR19" s="328" t="s">
        <v>357</v>
      </c>
      <c r="CS19" s="328"/>
      <c r="CT19" s="329"/>
      <c r="CU19" s="329"/>
      <c r="CV19" s="329"/>
      <c r="CW19" s="329"/>
      <c r="CX19" s="326" t="s">
        <v>295</v>
      </c>
      <c r="CY19" s="326"/>
      <c r="CZ19" s="326"/>
      <c r="DA19" s="224"/>
      <c r="DB19" s="224"/>
      <c r="DC19" s="224"/>
      <c r="DD19" s="224"/>
      <c r="DE19" s="224"/>
      <c r="DF19" s="327"/>
      <c r="DG19" s="327"/>
      <c r="DH19" s="327"/>
      <c r="DI19" s="327"/>
      <c r="DJ19" s="327"/>
      <c r="DK19" s="328" t="s">
        <v>357</v>
      </c>
      <c r="DL19" s="328"/>
      <c r="DM19" s="329"/>
      <c r="DN19" s="329"/>
      <c r="DO19" s="329"/>
      <c r="DP19" s="329"/>
      <c r="DQ19" s="326" t="s">
        <v>295</v>
      </c>
      <c r="DR19" s="326"/>
      <c r="DS19" s="326"/>
      <c r="DT19" s="224"/>
      <c r="DU19" s="224"/>
      <c r="DV19" s="224"/>
      <c r="DW19" s="224"/>
      <c r="DX19" s="224"/>
      <c r="DY19" s="327"/>
      <c r="DZ19" s="327"/>
      <c r="EA19" s="327"/>
      <c r="EB19" s="327"/>
      <c r="EC19" s="327"/>
      <c r="ED19" s="328" t="s">
        <v>357</v>
      </c>
      <c r="EE19" s="328"/>
      <c r="EF19" s="329"/>
      <c r="EG19" s="329"/>
      <c r="EH19" s="329"/>
      <c r="EI19" s="329"/>
    </row>
    <row r="20" spans="2:139" x14ac:dyDescent="0.2">
      <c r="B20" s="326"/>
      <c r="C20" s="326"/>
      <c r="D20" s="353"/>
      <c r="E20" s="353"/>
      <c r="F20" s="353"/>
      <c r="G20" s="353"/>
      <c r="H20" s="353"/>
      <c r="I20" s="353"/>
      <c r="J20" s="352"/>
      <c r="K20" s="352"/>
      <c r="L20" s="352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348"/>
      <c r="AF20" s="348"/>
      <c r="AG20" s="348"/>
      <c r="AH20" s="348"/>
      <c r="AI20" s="347"/>
      <c r="AJ20" s="347"/>
      <c r="AK20" s="347"/>
      <c r="AL20" s="347"/>
      <c r="AM20" s="327"/>
      <c r="AN20" s="327"/>
      <c r="AO20" s="327"/>
      <c r="AP20" s="327"/>
      <c r="AQ20" s="327"/>
      <c r="AR20" s="327"/>
      <c r="AS20" s="326" t="s">
        <v>130</v>
      </c>
      <c r="AT20" s="326"/>
      <c r="AU20" s="326"/>
      <c r="AV20" s="224"/>
      <c r="AW20" s="224"/>
      <c r="AX20" s="224"/>
      <c r="AY20" s="224"/>
      <c r="AZ20" s="224"/>
      <c r="BA20" s="327"/>
      <c r="BB20" s="327"/>
      <c r="BC20" s="327"/>
      <c r="BD20" s="327"/>
      <c r="BE20" s="327"/>
      <c r="BF20" s="328" t="s">
        <v>358</v>
      </c>
      <c r="BG20" s="328"/>
      <c r="BH20" s="329"/>
      <c r="BI20" s="329"/>
      <c r="BJ20" s="329"/>
      <c r="BK20" s="329"/>
      <c r="BL20" s="326" t="s">
        <v>130</v>
      </c>
      <c r="BM20" s="326"/>
      <c r="BN20" s="326"/>
      <c r="BO20" s="224"/>
      <c r="BP20" s="224"/>
      <c r="BQ20" s="224"/>
      <c r="BR20" s="224"/>
      <c r="BS20" s="224"/>
      <c r="BT20" s="327"/>
      <c r="BU20" s="327"/>
      <c r="BV20" s="327"/>
      <c r="BW20" s="327"/>
      <c r="BX20" s="327"/>
      <c r="BY20" s="328" t="s">
        <v>358</v>
      </c>
      <c r="BZ20" s="328"/>
      <c r="CA20" s="329"/>
      <c r="CB20" s="329"/>
      <c r="CC20" s="329"/>
      <c r="CD20" s="329"/>
      <c r="CE20" s="326" t="s">
        <v>130</v>
      </c>
      <c r="CF20" s="326"/>
      <c r="CG20" s="326"/>
      <c r="CH20" s="224"/>
      <c r="CI20" s="224"/>
      <c r="CJ20" s="224"/>
      <c r="CK20" s="224"/>
      <c r="CL20" s="224"/>
      <c r="CM20" s="327"/>
      <c r="CN20" s="327"/>
      <c r="CO20" s="327"/>
      <c r="CP20" s="327"/>
      <c r="CQ20" s="327"/>
      <c r="CR20" s="328" t="s">
        <v>358</v>
      </c>
      <c r="CS20" s="328"/>
      <c r="CT20" s="329"/>
      <c r="CU20" s="329"/>
      <c r="CV20" s="329"/>
      <c r="CW20" s="329"/>
      <c r="CX20" s="326" t="s">
        <v>130</v>
      </c>
      <c r="CY20" s="326"/>
      <c r="CZ20" s="326"/>
      <c r="DA20" s="224"/>
      <c r="DB20" s="224"/>
      <c r="DC20" s="224"/>
      <c r="DD20" s="224"/>
      <c r="DE20" s="224"/>
      <c r="DF20" s="327"/>
      <c r="DG20" s="327"/>
      <c r="DH20" s="327"/>
      <c r="DI20" s="327"/>
      <c r="DJ20" s="327"/>
      <c r="DK20" s="328" t="s">
        <v>358</v>
      </c>
      <c r="DL20" s="328"/>
      <c r="DM20" s="329"/>
      <c r="DN20" s="329"/>
      <c r="DO20" s="329"/>
      <c r="DP20" s="329"/>
      <c r="DQ20" s="326" t="s">
        <v>130</v>
      </c>
      <c r="DR20" s="326"/>
      <c r="DS20" s="326"/>
      <c r="DT20" s="224"/>
      <c r="DU20" s="224"/>
      <c r="DV20" s="224"/>
      <c r="DW20" s="224"/>
      <c r="DX20" s="224"/>
      <c r="DY20" s="327"/>
      <c r="DZ20" s="327"/>
      <c r="EA20" s="327"/>
      <c r="EB20" s="327"/>
      <c r="EC20" s="327"/>
      <c r="ED20" s="328" t="s">
        <v>358</v>
      </c>
      <c r="EE20" s="328"/>
      <c r="EF20" s="329"/>
      <c r="EG20" s="329"/>
      <c r="EH20" s="329"/>
      <c r="EI20" s="329"/>
    </row>
    <row r="21" spans="2:139" ht="13.9" customHeight="1" x14ac:dyDescent="0.2">
      <c r="B21" s="326" t="str">
        <f>'1. IDENTIFICACIÓN Y DESCRIPCIÓN'!G15</f>
        <v>R5</v>
      </c>
      <c r="C21" s="326"/>
      <c r="D21" s="353" t="str">
        <f>'1. IDENTIFICACIÓN Y DESCRIPCIÓN'!H15</f>
        <v>Falsificación documentos para el proceso de contratación y/o soporte de pago de aportes sociales</v>
      </c>
      <c r="E21" s="353"/>
      <c r="F21" s="353"/>
      <c r="G21" s="353"/>
      <c r="H21" s="353"/>
      <c r="I21" s="353"/>
      <c r="J21" s="352" t="str">
        <f>'7. GRAFICA'!H16</f>
        <v>Riesgo Menor</v>
      </c>
      <c r="K21" s="352"/>
      <c r="L21" s="352"/>
      <c r="M21" s="114" t="str">
        <f>'8. MAPA'!AO16</f>
        <v>* Ejecutar en conjunto con la oficina de talento humano el procedimiento de verificaciòn de información de los proponentes, acorde a la normatividad vigente.</v>
      </c>
      <c r="N21" s="114"/>
      <c r="O21" s="114"/>
      <c r="P21" s="114"/>
      <c r="Q21" s="114"/>
      <c r="R21" s="114"/>
      <c r="S21" s="114" t="str">
        <f>'8. MAPA'!BB16</f>
        <v>Se deben tomar las medidas para bajar la criticidad del riesgo; se deben establecer nuevos controles y/o mejorar los controles existentes (prevenir el riesgo, proteger, compartir)</v>
      </c>
      <c r="T21" s="114"/>
      <c r="U21" s="114"/>
      <c r="V21" s="114"/>
      <c r="W21" s="114"/>
      <c r="X21" s="114"/>
      <c r="Y21" s="114" t="str">
        <f>'8. MAPA'!BG16</f>
        <v>* Fortalecer la etapa de verificación documental en los procesos de contratacion tanto de personas juridicas como natturales en la ESE.
* Articular todos los procesos de contratación desde la etapa precontractual hasta la liquidación del contrato.</v>
      </c>
      <c r="Z21" s="114"/>
      <c r="AA21" s="114"/>
      <c r="AB21" s="114"/>
      <c r="AC21" s="114"/>
      <c r="AD21" s="114"/>
      <c r="AE21" s="348"/>
      <c r="AF21" s="348"/>
      <c r="AG21" s="348"/>
      <c r="AH21" s="348"/>
      <c r="AI21" s="347" t="str">
        <f>+'8. MAPA'!BP21</f>
        <v>Lider Gestión Financiera</v>
      </c>
      <c r="AJ21" s="347"/>
      <c r="AK21" s="347"/>
      <c r="AL21" s="347"/>
      <c r="AM21" s="327" t="str">
        <f>'8. MAPA'!CB16</f>
        <v xml:space="preserve"> Numero de Revsiones realizadas a documentos/Total de contratos *100</v>
      </c>
      <c r="AN21" s="327"/>
      <c r="AO21" s="327"/>
      <c r="AP21" s="327"/>
      <c r="AQ21" s="327"/>
      <c r="AR21" s="327"/>
      <c r="AS21" s="326" t="s">
        <v>295</v>
      </c>
      <c r="AT21" s="326"/>
      <c r="AU21" s="326"/>
      <c r="AV21" s="224"/>
      <c r="AW21" s="224"/>
      <c r="AX21" s="224"/>
      <c r="AY21" s="224"/>
      <c r="AZ21" s="224"/>
      <c r="BA21" s="327"/>
      <c r="BB21" s="327"/>
      <c r="BC21" s="327"/>
      <c r="BD21" s="327"/>
      <c r="BE21" s="327"/>
      <c r="BF21" s="328" t="s">
        <v>357</v>
      </c>
      <c r="BG21" s="328"/>
      <c r="BH21" s="329"/>
      <c r="BI21" s="329"/>
      <c r="BJ21" s="329"/>
      <c r="BK21" s="329"/>
      <c r="BL21" s="326" t="s">
        <v>295</v>
      </c>
      <c r="BM21" s="326"/>
      <c r="BN21" s="326"/>
      <c r="BO21" s="224"/>
      <c r="BP21" s="224"/>
      <c r="BQ21" s="224"/>
      <c r="BR21" s="224"/>
      <c r="BS21" s="224"/>
      <c r="BT21" s="327"/>
      <c r="BU21" s="327"/>
      <c r="BV21" s="327"/>
      <c r="BW21" s="327"/>
      <c r="BX21" s="327"/>
      <c r="BY21" s="328" t="s">
        <v>357</v>
      </c>
      <c r="BZ21" s="328"/>
      <c r="CA21" s="329"/>
      <c r="CB21" s="329"/>
      <c r="CC21" s="329"/>
      <c r="CD21" s="329"/>
      <c r="CE21" s="326" t="s">
        <v>295</v>
      </c>
      <c r="CF21" s="326"/>
      <c r="CG21" s="326"/>
      <c r="CH21" s="224"/>
      <c r="CI21" s="224"/>
      <c r="CJ21" s="224"/>
      <c r="CK21" s="224"/>
      <c r="CL21" s="224"/>
      <c r="CM21" s="327"/>
      <c r="CN21" s="327"/>
      <c r="CO21" s="327"/>
      <c r="CP21" s="327"/>
      <c r="CQ21" s="327"/>
      <c r="CR21" s="328" t="s">
        <v>357</v>
      </c>
      <c r="CS21" s="328"/>
      <c r="CT21" s="329"/>
      <c r="CU21" s="329"/>
      <c r="CV21" s="329"/>
      <c r="CW21" s="329"/>
      <c r="CX21" s="326" t="s">
        <v>295</v>
      </c>
      <c r="CY21" s="326"/>
      <c r="CZ21" s="326"/>
      <c r="DA21" s="224"/>
      <c r="DB21" s="224"/>
      <c r="DC21" s="224"/>
      <c r="DD21" s="224"/>
      <c r="DE21" s="224"/>
      <c r="DF21" s="327"/>
      <c r="DG21" s="327"/>
      <c r="DH21" s="327"/>
      <c r="DI21" s="327"/>
      <c r="DJ21" s="327"/>
      <c r="DK21" s="328" t="s">
        <v>357</v>
      </c>
      <c r="DL21" s="328"/>
      <c r="DM21" s="329"/>
      <c r="DN21" s="329"/>
      <c r="DO21" s="329"/>
      <c r="DP21" s="329"/>
      <c r="DQ21" s="326" t="s">
        <v>295</v>
      </c>
      <c r="DR21" s="326"/>
      <c r="DS21" s="326"/>
      <c r="DT21" s="224"/>
      <c r="DU21" s="224"/>
      <c r="DV21" s="224"/>
      <c r="DW21" s="224"/>
      <c r="DX21" s="224"/>
      <c r="DY21" s="327"/>
      <c r="DZ21" s="327"/>
      <c r="EA21" s="327"/>
      <c r="EB21" s="327"/>
      <c r="EC21" s="327"/>
      <c r="ED21" s="328" t="s">
        <v>357</v>
      </c>
      <c r="EE21" s="328"/>
      <c r="EF21" s="329"/>
      <c r="EG21" s="329"/>
      <c r="EH21" s="329"/>
      <c r="EI21" s="329"/>
    </row>
    <row r="22" spans="2:139" x14ac:dyDescent="0.2">
      <c r="B22" s="326"/>
      <c r="C22" s="326"/>
      <c r="D22" s="353"/>
      <c r="E22" s="353"/>
      <c r="F22" s="353"/>
      <c r="G22" s="353"/>
      <c r="H22" s="353"/>
      <c r="I22" s="353"/>
      <c r="J22" s="352"/>
      <c r="K22" s="352"/>
      <c r="L22" s="352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348"/>
      <c r="AF22" s="348"/>
      <c r="AG22" s="348"/>
      <c r="AH22" s="348"/>
      <c r="AI22" s="347"/>
      <c r="AJ22" s="347"/>
      <c r="AK22" s="347"/>
      <c r="AL22" s="347"/>
      <c r="AM22" s="327"/>
      <c r="AN22" s="327"/>
      <c r="AO22" s="327"/>
      <c r="AP22" s="327"/>
      <c r="AQ22" s="327"/>
      <c r="AR22" s="327"/>
      <c r="AS22" s="326" t="s">
        <v>130</v>
      </c>
      <c r="AT22" s="326"/>
      <c r="AU22" s="326"/>
      <c r="AV22" s="224"/>
      <c r="AW22" s="224"/>
      <c r="AX22" s="224"/>
      <c r="AY22" s="224"/>
      <c r="AZ22" s="224"/>
      <c r="BA22" s="327"/>
      <c r="BB22" s="327"/>
      <c r="BC22" s="327"/>
      <c r="BD22" s="327"/>
      <c r="BE22" s="327"/>
      <c r="BF22" s="328" t="s">
        <v>358</v>
      </c>
      <c r="BG22" s="328"/>
      <c r="BH22" s="329"/>
      <c r="BI22" s="329"/>
      <c r="BJ22" s="329"/>
      <c r="BK22" s="329"/>
      <c r="BL22" s="326" t="s">
        <v>130</v>
      </c>
      <c r="BM22" s="326"/>
      <c r="BN22" s="326"/>
      <c r="BO22" s="224"/>
      <c r="BP22" s="224"/>
      <c r="BQ22" s="224"/>
      <c r="BR22" s="224"/>
      <c r="BS22" s="224"/>
      <c r="BT22" s="327"/>
      <c r="BU22" s="327"/>
      <c r="BV22" s="327"/>
      <c r="BW22" s="327"/>
      <c r="BX22" s="327"/>
      <c r="BY22" s="328" t="s">
        <v>358</v>
      </c>
      <c r="BZ22" s="328"/>
      <c r="CA22" s="329"/>
      <c r="CB22" s="329"/>
      <c r="CC22" s="329"/>
      <c r="CD22" s="329"/>
      <c r="CE22" s="326" t="s">
        <v>130</v>
      </c>
      <c r="CF22" s="326"/>
      <c r="CG22" s="326"/>
      <c r="CH22" s="224"/>
      <c r="CI22" s="224"/>
      <c r="CJ22" s="224"/>
      <c r="CK22" s="224"/>
      <c r="CL22" s="224"/>
      <c r="CM22" s="327"/>
      <c r="CN22" s="327"/>
      <c r="CO22" s="327"/>
      <c r="CP22" s="327"/>
      <c r="CQ22" s="327"/>
      <c r="CR22" s="328" t="s">
        <v>358</v>
      </c>
      <c r="CS22" s="328"/>
      <c r="CT22" s="329"/>
      <c r="CU22" s="329"/>
      <c r="CV22" s="329"/>
      <c r="CW22" s="329"/>
      <c r="CX22" s="326" t="s">
        <v>130</v>
      </c>
      <c r="CY22" s="326"/>
      <c r="CZ22" s="326"/>
      <c r="DA22" s="224"/>
      <c r="DB22" s="224"/>
      <c r="DC22" s="224"/>
      <c r="DD22" s="224"/>
      <c r="DE22" s="224"/>
      <c r="DF22" s="327"/>
      <c r="DG22" s="327"/>
      <c r="DH22" s="327"/>
      <c r="DI22" s="327"/>
      <c r="DJ22" s="327"/>
      <c r="DK22" s="328" t="s">
        <v>358</v>
      </c>
      <c r="DL22" s="328"/>
      <c r="DM22" s="329"/>
      <c r="DN22" s="329"/>
      <c r="DO22" s="329"/>
      <c r="DP22" s="329"/>
      <c r="DQ22" s="326" t="s">
        <v>130</v>
      </c>
      <c r="DR22" s="326"/>
      <c r="DS22" s="326"/>
      <c r="DT22" s="224"/>
      <c r="DU22" s="224"/>
      <c r="DV22" s="224"/>
      <c r="DW22" s="224"/>
      <c r="DX22" s="224"/>
      <c r="DY22" s="327"/>
      <c r="DZ22" s="327"/>
      <c r="EA22" s="327"/>
      <c r="EB22" s="327"/>
      <c r="EC22" s="327"/>
      <c r="ED22" s="328" t="s">
        <v>358</v>
      </c>
      <c r="EE22" s="328"/>
      <c r="EF22" s="329"/>
      <c r="EG22" s="329"/>
      <c r="EH22" s="329"/>
      <c r="EI22" s="329"/>
    </row>
    <row r="23" spans="2:139" ht="13.9" customHeight="1" x14ac:dyDescent="0.2">
      <c r="B23" s="326" t="str">
        <f>'1. IDENTIFICACIÓN Y DESCRIPCIÓN'!G17</f>
        <v>R7</v>
      </c>
      <c r="C23" s="326"/>
      <c r="D23" s="353" t="str">
        <f>'1. IDENTIFICACIÓN Y DESCRIPCIÓN'!H17</f>
        <v>Incumplimiento a las actividades establecidas en contrato de prestación de servicios</v>
      </c>
      <c r="E23" s="353"/>
      <c r="F23" s="353"/>
      <c r="G23" s="353"/>
      <c r="H23" s="353"/>
      <c r="I23" s="353"/>
      <c r="J23" s="366" t="str">
        <f>'7. GRAFICA'!H18</f>
        <v>Riesgo Moderado</v>
      </c>
      <c r="K23" s="367"/>
      <c r="L23" s="368"/>
      <c r="M23" s="114" t="str">
        <f>'8. MAPA'!AO18</f>
        <v>Capacitación y seguimiento a la ejecución contractual por parte de los supervisores acorde al manual de supervisión y liquidacion de contratos o su equivalente.
Capacitación supervisores y funcionarios en los procesos y procedimientos relacionados con contratación</v>
      </c>
      <c r="N23" s="114"/>
      <c r="O23" s="114"/>
      <c r="P23" s="114"/>
      <c r="Q23" s="114"/>
      <c r="R23" s="114"/>
      <c r="S23" s="114" t="str">
        <f>'8. MAPA'!BB18</f>
        <v>Se deben tomar las medidas para bajar la criticidad del riesgo; se deben establecer nuevos controles y/o mejorar los controles existentes (prevenir el riesgo, proteger, compartir)</v>
      </c>
      <c r="T23" s="114"/>
      <c r="U23" s="114"/>
      <c r="V23" s="114"/>
      <c r="W23" s="114"/>
      <c r="X23" s="114"/>
      <c r="Y23" s="114" t="str">
        <f>'8. MAPA'!BG18</f>
        <v xml:space="preserve">* Difundir entre los proponentes la existencia y necesidad de cumplimiento de los terminos del manual de contratación
 * Capacitar a los colaboradores el código de ética y buen gobierno
* Implementar mecanismos de evaluación de los oferentes desde la etapa precontractual hasta la culminación de la relación contractual  </v>
      </c>
      <c r="Z23" s="114"/>
      <c r="AA23" s="114"/>
      <c r="AB23" s="114"/>
      <c r="AC23" s="114"/>
      <c r="AD23" s="114"/>
      <c r="AE23" s="348"/>
      <c r="AF23" s="348"/>
      <c r="AG23" s="348"/>
      <c r="AH23" s="348"/>
      <c r="AI23" s="347" t="str">
        <f>+'8. MAPA'!BP23</f>
        <v>Lider Gestión de la Información</v>
      </c>
      <c r="AJ23" s="347"/>
      <c r="AK23" s="347"/>
      <c r="AL23" s="347"/>
      <c r="AM23" s="327" t="str">
        <f>'8. MAPA'!CB18</f>
        <v>% de Supervisores Capacitados</v>
      </c>
      <c r="AN23" s="327"/>
      <c r="AO23" s="327"/>
      <c r="AP23" s="327"/>
      <c r="AQ23" s="327"/>
      <c r="AR23" s="327"/>
      <c r="AS23" s="326" t="s">
        <v>295</v>
      </c>
      <c r="AT23" s="326"/>
      <c r="AU23" s="326"/>
      <c r="AV23" s="224"/>
      <c r="AW23" s="224"/>
      <c r="AX23" s="224"/>
      <c r="AY23" s="224"/>
      <c r="AZ23" s="224"/>
      <c r="BA23" s="327"/>
      <c r="BB23" s="327"/>
      <c r="BC23" s="327"/>
      <c r="BD23" s="327"/>
      <c r="BE23" s="327"/>
      <c r="BF23" s="328" t="s">
        <v>357</v>
      </c>
      <c r="BG23" s="328"/>
      <c r="BH23" s="329"/>
      <c r="BI23" s="329"/>
      <c r="BJ23" s="329"/>
      <c r="BK23" s="329"/>
      <c r="BL23" s="326" t="s">
        <v>295</v>
      </c>
      <c r="BM23" s="326"/>
      <c r="BN23" s="326"/>
      <c r="BO23" s="224"/>
      <c r="BP23" s="224"/>
      <c r="BQ23" s="224"/>
      <c r="BR23" s="224"/>
      <c r="BS23" s="224"/>
      <c r="BT23" s="327"/>
      <c r="BU23" s="327"/>
      <c r="BV23" s="327"/>
      <c r="BW23" s="327"/>
      <c r="BX23" s="327"/>
      <c r="BY23" s="328" t="s">
        <v>357</v>
      </c>
      <c r="BZ23" s="328"/>
      <c r="CA23" s="329"/>
      <c r="CB23" s="329"/>
      <c r="CC23" s="329"/>
      <c r="CD23" s="329"/>
      <c r="CE23" s="326" t="s">
        <v>295</v>
      </c>
      <c r="CF23" s="326"/>
      <c r="CG23" s="326"/>
      <c r="CH23" s="224"/>
      <c r="CI23" s="224"/>
      <c r="CJ23" s="224"/>
      <c r="CK23" s="224"/>
      <c r="CL23" s="224"/>
      <c r="CM23" s="327"/>
      <c r="CN23" s="327"/>
      <c r="CO23" s="327"/>
      <c r="CP23" s="327"/>
      <c r="CQ23" s="327"/>
      <c r="CR23" s="328" t="s">
        <v>357</v>
      </c>
      <c r="CS23" s="328"/>
      <c r="CT23" s="329"/>
      <c r="CU23" s="329"/>
      <c r="CV23" s="329"/>
      <c r="CW23" s="329"/>
      <c r="CX23" s="326" t="s">
        <v>295</v>
      </c>
      <c r="CY23" s="326"/>
      <c r="CZ23" s="326"/>
      <c r="DA23" s="224"/>
      <c r="DB23" s="224"/>
      <c r="DC23" s="224"/>
      <c r="DD23" s="224"/>
      <c r="DE23" s="224"/>
      <c r="DF23" s="327"/>
      <c r="DG23" s="327"/>
      <c r="DH23" s="327"/>
      <c r="DI23" s="327"/>
      <c r="DJ23" s="327"/>
      <c r="DK23" s="328" t="s">
        <v>357</v>
      </c>
      <c r="DL23" s="328"/>
      <c r="DM23" s="329"/>
      <c r="DN23" s="329"/>
      <c r="DO23" s="329"/>
      <c r="DP23" s="329"/>
      <c r="DQ23" s="326" t="s">
        <v>295</v>
      </c>
      <c r="DR23" s="326"/>
      <c r="DS23" s="326"/>
      <c r="DT23" s="224"/>
      <c r="DU23" s="224"/>
      <c r="DV23" s="224"/>
      <c r="DW23" s="224"/>
      <c r="DX23" s="224"/>
      <c r="DY23" s="327"/>
      <c r="DZ23" s="327"/>
      <c r="EA23" s="327"/>
      <c r="EB23" s="327"/>
      <c r="EC23" s="327"/>
      <c r="ED23" s="328" t="s">
        <v>357</v>
      </c>
      <c r="EE23" s="328"/>
      <c r="EF23" s="329"/>
      <c r="EG23" s="329"/>
      <c r="EH23" s="329"/>
      <c r="EI23" s="329"/>
    </row>
    <row r="24" spans="2:139" x14ac:dyDescent="0.2">
      <c r="B24" s="326"/>
      <c r="C24" s="326"/>
      <c r="D24" s="353"/>
      <c r="E24" s="353"/>
      <c r="F24" s="353"/>
      <c r="G24" s="353"/>
      <c r="H24" s="353"/>
      <c r="I24" s="353"/>
      <c r="J24" s="369"/>
      <c r="K24" s="370"/>
      <c r="L24" s="371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348"/>
      <c r="AF24" s="348"/>
      <c r="AG24" s="348"/>
      <c r="AH24" s="348"/>
      <c r="AI24" s="347"/>
      <c r="AJ24" s="347"/>
      <c r="AK24" s="347"/>
      <c r="AL24" s="347"/>
      <c r="AM24" s="327"/>
      <c r="AN24" s="327"/>
      <c r="AO24" s="327"/>
      <c r="AP24" s="327"/>
      <c r="AQ24" s="327"/>
      <c r="AR24" s="327"/>
      <c r="AS24" s="326" t="s">
        <v>130</v>
      </c>
      <c r="AT24" s="326"/>
      <c r="AU24" s="326"/>
      <c r="AV24" s="224"/>
      <c r="AW24" s="224"/>
      <c r="AX24" s="224"/>
      <c r="AY24" s="224"/>
      <c r="AZ24" s="224"/>
      <c r="BA24" s="327"/>
      <c r="BB24" s="327"/>
      <c r="BC24" s="327"/>
      <c r="BD24" s="327"/>
      <c r="BE24" s="327"/>
      <c r="BF24" s="328" t="s">
        <v>358</v>
      </c>
      <c r="BG24" s="328"/>
      <c r="BH24" s="329"/>
      <c r="BI24" s="329"/>
      <c r="BJ24" s="329"/>
      <c r="BK24" s="329"/>
      <c r="BL24" s="326" t="s">
        <v>130</v>
      </c>
      <c r="BM24" s="326"/>
      <c r="BN24" s="326"/>
      <c r="BO24" s="224"/>
      <c r="BP24" s="224"/>
      <c r="BQ24" s="224"/>
      <c r="BR24" s="224"/>
      <c r="BS24" s="224"/>
      <c r="BT24" s="327"/>
      <c r="BU24" s="327"/>
      <c r="BV24" s="327"/>
      <c r="BW24" s="327"/>
      <c r="BX24" s="327"/>
      <c r="BY24" s="328" t="s">
        <v>358</v>
      </c>
      <c r="BZ24" s="328"/>
      <c r="CA24" s="329"/>
      <c r="CB24" s="329"/>
      <c r="CC24" s="329"/>
      <c r="CD24" s="329"/>
      <c r="CE24" s="326" t="s">
        <v>130</v>
      </c>
      <c r="CF24" s="326"/>
      <c r="CG24" s="326"/>
      <c r="CH24" s="224"/>
      <c r="CI24" s="224"/>
      <c r="CJ24" s="224"/>
      <c r="CK24" s="224"/>
      <c r="CL24" s="224"/>
      <c r="CM24" s="327"/>
      <c r="CN24" s="327"/>
      <c r="CO24" s="327"/>
      <c r="CP24" s="327"/>
      <c r="CQ24" s="327"/>
      <c r="CR24" s="328" t="s">
        <v>358</v>
      </c>
      <c r="CS24" s="328"/>
      <c r="CT24" s="329"/>
      <c r="CU24" s="329"/>
      <c r="CV24" s="329"/>
      <c r="CW24" s="329"/>
      <c r="CX24" s="326" t="s">
        <v>130</v>
      </c>
      <c r="CY24" s="326"/>
      <c r="CZ24" s="326"/>
      <c r="DA24" s="224"/>
      <c r="DB24" s="224"/>
      <c r="DC24" s="224"/>
      <c r="DD24" s="224"/>
      <c r="DE24" s="224"/>
      <c r="DF24" s="327"/>
      <c r="DG24" s="327"/>
      <c r="DH24" s="327"/>
      <c r="DI24" s="327"/>
      <c r="DJ24" s="327"/>
      <c r="DK24" s="328" t="s">
        <v>358</v>
      </c>
      <c r="DL24" s="328"/>
      <c r="DM24" s="329"/>
      <c r="DN24" s="329"/>
      <c r="DO24" s="329"/>
      <c r="DP24" s="329"/>
      <c r="DQ24" s="326" t="s">
        <v>130</v>
      </c>
      <c r="DR24" s="326"/>
      <c r="DS24" s="326"/>
      <c r="DT24" s="224"/>
      <c r="DU24" s="224"/>
      <c r="DV24" s="224"/>
      <c r="DW24" s="224"/>
      <c r="DX24" s="224"/>
      <c r="DY24" s="327"/>
      <c r="DZ24" s="327"/>
      <c r="EA24" s="327"/>
      <c r="EB24" s="327"/>
      <c r="EC24" s="327"/>
      <c r="ED24" s="328" t="s">
        <v>358</v>
      </c>
      <c r="EE24" s="328"/>
      <c r="EF24" s="329"/>
      <c r="EG24" s="329"/>
      <c r="EH24" s="329"/>
      <c r="EI24" s="329"/>
    </row>
    <row r="25" spans="2:139" ht="13.9" customHeight="1" x14ac:dyDescent="0.2">
      <c r="B25" s="326" t="str">
        <f>'1. IDENTIFICACIÓN Y DESCRIPCIÓN'!G18</f>
        <v>R8</v>
      </c>
      <c r="C25" s="326"/>
      <c r="D25" s="353" t="str">
        <f>'1. IDENTIFICACIÓN Y DESCRIPCIÓN'!H18</f>
        <v>Falta de planeacion en los procedimientos administrativos, publicación inoportuna de contratos en SECOP.</v>
      </c>
      <c r="E25" s="353"/>
      <c r="F25" s="353"/>
      <c r="G25" s="353"/>
      <c r="H25" s="353"/>
      <c r="I25" s="353"/>
      <c r="J25" s="351" t="str">
        <f>'7. GRAFICA'!H19</f>
        <v>Riesgo Menor</v>
      </c>
      <c r="K25" s="351"/>
      <c r="L25" s="351"/>
      <c r="M25" s="114" t="str">
        <f>'8. MAPA'!AO19</f>
        <v>* Cumplir los procedimientos que la entidad tiene en materia de contratación, su manual de contratación y de supervisión                                                                                                           * Certificacion de documentos ante organismos de control</v>
      </c>
      <c r="N25" s="114"/>
      <c r="O25" s="114"/>
      <c r="P25" s="114"/>
      <c r="Q25" s="114"/>
      <c r="R25" s="114"/>
      <c r="S25" s="114" t="str">
        <f>'8. MAPA'!BB19</f>
        <v>Se deben tomar las medidas para bajar la criticidad del riesgo; se deben establecer nuevos controles y/o mejorar los controles existentes (prevenir el riesgo, proteger, compartir)</v>
      </c>
      <c r="T25" s="114"/>
      <c r="U25" s="114"/>
      <c r="V25" s="114"/>
      <c r="W25" s="114"/>
      <c r="X25" s="114"/>
      <c r="Y25" s="114" t="str">
        <f>'8. MAPA'!BG19</f>
        <v>* Articular todos los procesos de contratación desde la etapa precontractual hasta la liquidación del contrato en SECOP</v>
      </c>
      <c r="Z25" s="114"/>
      <c r="AA25" s="114"/>
      <c r="AB25" s="114"/>
      <c r="AC25" s="114"/>
      <c r="AD25" s="114"/>
      <c r="AE25" s="348"/>
      <c r="AF25" s="348"/>
      <c r="AG25" s="348"/>
      <c r="AH25" s="348"/>
      <c r="AI25" s="347" t="str">
        <f>+'8. MAPA'!BP25</f>
        <v>Lider GPAU</v>
      </c>
      <c r="AJ25" s="347"/>
      <c r="AK25" s="347"/>
      <c r="AL25" s="347"/>
      <c r="AM25" s="327" t="str">
        <f>'8. MAPA'!CB19</f>
        <v>Oportunidad en el cargue del SECOP</v>
      </c>
      <c r="AN25" s="327"/>
      <c r="AO25" s="327"/>
      <c r="AP25" s="327"/>
      <c r="AQ25" s="327"/>
      <c r="AR25" s="327"/>
      <c r="AS25" s="326" t="s">
        <v>295</v>
      </c>
      <c r="AT25" s="326"/>
      <c r="AU25" s="326"/>
      <c r="AV25" s="224"/>
      <c r="AW25" s="224"/>
      <c r="AX25" s="224"/>
      <c r="AY25" s="224"/>
      <c r="AZ25" s="224"/>
      <c r="BA25" s="327"/>
      <c r="BB25" s="327"/>
      <c r="BC25" s="327"/>
      <c r="BD25" s="327"/>
      <c r="BE25" s="327"/>
      <c r="BF25" s="328" t="s">
        <v>357</v>
      </c>
      <c r="BG25" s="328"/>
      <c r="BH25" s="329"/>
      <c r="BI25" s="329"/>
      <c r="BJ25" s="329"/>
      <c r="BK25" s="329"/>
      <c r="BL25" s="326" t="s">
        <v>295</v>
      </c>
      <c r="BM25" s="326"/>
      <c r="BN25" s="326"/>
      <c r="BO25" s="224"/>
      <c r="BP25" s="224"/>
      <c r="BQ25" s="224"/>
      <c r="BR25" s="224"/>
      <c r="BS25" s="224"/>
      <c r="BT25" s="327"/>
      <c r="BU25" s="327"/>
      <c r="BV25" s="327"/>
      <c r="BW25" s="327"/>
      <c r="BX25" s="327"/>
      <c r="BY25" s="328" t="s">
        <v>357</v>
      </c>
      <c r="BZ25" s="328"/>
      <c r="CA25" s="329"/>
      <c r="CB25" s="329"/>
      <c r="CC25" s="329"/>
      <c r="CD25" s="329"/>
      <c r="CE25" s="326" t="s">
        <v>295</v>
      </c>
      <c r="CF25" s="326"/>
      <c r="CG25" s="326"/>
      <c r="CH25" s="224"/>
      <c r="CI25" s="224"/>
      <c r="CJ25" s="224"/>
      <c r="CK25" s="224"/>
      <c r="CL25" s="224"/>
      <c r="CM25" s="327"/>
      <c r="CN25" s="327"/>
      <c r="CO25" s="327"/>
      <c r="CP25" s="327"/>
      <c r="CQ25" s="327"/>
      <c r="CR25" s="328" t="s">
        <v>357</v>
      </c>
      <c r="CS25" s="328"/>
      <c r="CT25" s="329"/>
      <c r="CU25" s="329"/>
      <c r="CV25" s="329"/>
      <c r="CW25" s="329"/>
      <c r="CX25" s="326" t="s">
        <v>295</v>
      </c>
      <c r="CY25" s="326"/>
      <c r="CZ25" s="326"/>
      <c r="DA25" s="224"/>
      <c r="DB25" s="224"/>
      <c r="DC25" s="224"/>
      <c r="DD25" s="224"/>
      <c r="DE25" s="224"/>
      <c r="DF25" s="327"/>
      <c r="DG25" s="327"/>
      <c r="DH25" s="327"/>
      <c r="DI25" s="327"/>
      <c r="DJ25" s="327"/>
      <c r="DK25" s="328" t="s">
        <v>357</v>
      </c>
      <c r="DL25" s="328"/>
      <c r="DM25" s="329"/>
      <c r="DN25" s="329"/>
      <c r="DO25" s="329"/>
      <c r="DP25" s="329"/>
      <c r="DQ25" s="326" t="s">
        <v>295</v>
      </c>
      <c r="DR25" s="326"/>
      <c r="DS25" s="326"/>
      <c r="DT25" s="224"/>
      <c r="DU25" s="224"/>
      <c r="DV25" s="224"/>
      <c r="DW25" s="224"/>
      <c r="DX25" s="224"/>
      <c r="DY25" s="327"/>
      <c r="DZ25" s="327"/>
      <c r="EA25" s="327"/>
      <c r="EB25" s="327"/>
      <c r="EC25" s="327"/>
      <c r="ED25" s="328" t="s">
        <v>357</v>
      </c>
      <c r="EE25" s="328"/>
      <c r="EF25" s="329"/>
      <c r="EG25" s="329"/>
      <c r="EH25" s="329"/>
      <c r="EI25" s="329"/>
    </row>
    <row r="26" spans="2:139" x14ac:dyDescent="0.2">
      <c r="B26" s="326"/>
      <c r="C26" s="326"/>
      <c r="D26" s="353"/>
      <c r="E26" s="353"/>
      <c r="F26" s="353"/>
      <c r="G26" s="353"/>
      <c r="H26" s="353"/>
      <c r="I26" s="353"/>
      <c r="J26" s="351"/>
      <c r="K26" s="351"/>
      <c r="L26" s="351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348"/>
      <c r="AF26" s="348"/>
      <c r="AG26" s="348"/>
      <c r="AH26" s="348"/>
      <c r="AI26" s="347"/>
      <c r="AJ26" s="347"/>
      <c r="AK26" s="347"/>
      <c r="AL26" s="347"/>
      <c r="AM26" s="327"/>
      <c r="AN26" s="327"/>
      <c r="AO26" s="327"/>
      <c r="AP26" s="327"/>
      <c r="AQ26" s="327"/>
      <c r="AR26" s="327"/>
      <c r="AS26" s="326" t="s">
        <v>130</v>
      </c>
      <c r="AT26" s="326"/>
      <c r="AU26" s="326"/>
      <c r="AV26" s="224"/>
      <c r="AW26" s="224"/>
      <c r="AX26" s="224"/>
      <c r="AY26" s="224"/>
      <c r="AZ26" s="224"/>
      <c r="BA26" s="327"/>
      <c r="BB26" s="327"/>
      <c r="BC26" s="327"/>
      <c r="BD26" s="327"/>
      <c r="BE26" s="327"/>
      <c r="BF26" s="328" t="s">
        <v>358</v>
      </c>
      <c r="BG26" s="328"/>
      <c r="BH26" s="329"/>
      <c r="BI26" s="329"/>
      <c r="BJ26" s="329"/>
      <c r="BK26" s="329"/>
      <c r="BL26" s="326" t="s">
        <v>130</v>
      </c>
      <c r="BM26" s="326"/>
      <c r="BN26" s="326"/>
      <c r="BO26" s="224"/>
      <c r="BP26" s="224"/>
      <c r="BQ26" s="224"/>
      <c r="BR26" s="224"/>
      <c r="BS26" s="224"/>
      <c r="BT26" s="327"/>
      <c r="BU26" s="327"/>
      <c r="BV26" s="327"/>
      <c r="BW26" s="327"/>
      <c r="BX26" s="327"/>
      <c r="BY26" s="328" t="s">
        <v>358</v>
      </c>
      <c r="BZ26" s="328"/>
      <c r="CA26" s="329"/>
      <c r="CB26" s="329"/>
      <c r="CC26" s="329"/>
      <c r="CD26" s="329"/>
      <c r="CE26" s="326" t="s">
        <v>130</v>
      </c>
      <c r="CF26" s="326"/>
      <c r="CG26" s="326"/>
      <c r="CH26" s="224"/>
      <c r="CI26" s="224"/>
      <c r="CJ26" s="224"/>
      <c r="CK26" s="224"/>
      <c r="CL26" s="224"/>
      <c r="CM26" s="327"/>
      <c r="CN26" s="327"/>
      <c r="CO26" s="327"/>
      <c r="CP26" s="327"/>
      <c r="CQ26" s="327"/>
      <c r="CR26" s="328" t="s">
        <v>358</v>
      </c>
      <c r="CS26" s="328"/>
      <c r="CT26" s="329"/>
      <c r="CU26" s="329"/>
      <c r="CV26" s="329"/>
      <c r="CW26" s="329"/>
      <c r="CX26" s="326" t="s">
        <v>130</v>
      </c>
      <c r="CY26" s="326"/>
      <c r="CZ26" s="326"/>
      <c r="DA26" s="224"/>
      <c r="DB26" s="224"/>
      <c r="DC26" s="224"/>
      <c r="DD26" s="224"/>
      <c r="DE26" s="224"/>
      <c r="DF26" s="327"/>
      <c r="DG26" s="327"/>
      <c r="DH26" s="327"/>
      <c r="DI26" s="327"/>
      <c r="DJ26" s="327"/>
      <c r="DK26" s="328" t="s">
        <v>358</v>
      </c>
      <c r="DL26" s="328"/>
      <c r="DM26" s="329"/>
      <c r="DN26" s="329"/>
      <c r="DO26" s="329"/>
      <c r="DP26" s="329"/>
      <c r="DQ26" s="326" t="s">
        <v>130</v>
      </c>
      <c r="DR26" s="326"/>
      <c r="DS26" s="326"/>
      <c r="DT26" s="224"/>
      <c r="DU26" s="224"/>
      <c r="DV26" s="224"/>
      <c r="DW26" s="224"/>
      <c r="DX26" s="224"/>
      <c r="DY26" s="327"/>
      <c r="DZ26" s="327"/>
      <c r="EA26" s="327"/>
      <c r="EB26" s="327"/>
      <c r="EC26" s="327"/>
      <c r="ED26" s="328" t="s">
        <v>358</v>
      </c>
      <c r="EE26" s="328"/>
      <c r="EF26" s="329"/>
      <c r="EG26" s="329"/>
      <c r="EH26" s="329"/>
      <c r="EI26" s="329"/>
    </row>
    <row r="27" spans="2:139" ht="13.9" customHeight="1" x14ac:dyDescent="0.2">
      <c r="B27" s="326" t="str">
        <f>'1. IDENTIFICACIÓN Y DESCRIPCIÓN'!G19</f>
        <v>R9</v>
      </c>
      <c r="C27" s="326"/>
      <c r="D27" s="353" t="str">
        <f>'1. IDENTIFICACIÓN Y DESCRIPCIÓN'!H19</f>
        <v>Inconsistencias en la consolidacion de estados financieros, para la toma de decisiones</v>
      </c>
      <c r="E27" s="353"/>
      <c r="F27" s="353"/>
      <c r="G27" s="353"/>
      <c r="H27" s="353"/>
      <c r="I27" s="353"/>
      <c r="J27" s="352" t="str">
        <f>'7. GRAFICA'!H20</f>
        <v>Riesgo Menor</v>
      </c>
      <c r="K27" s="352"/>
      <c r="L27" s="352"/>
      <c r="M27" s="114" t="str">
        <f>'8. MAPA'!AO20</f>
        <v>*Auditoria concurrente a los estados financieros por parte de la Revisoría Fiscal.                                                       * Procesos, procedimientos e intructivos.
* Entrega de informacion financiera de cada área de acuerdo al cronograma establecido con las fechas de envio de información al area contable, incluyendo interfases.
*Realizar conciliación mensual  con las áreas de: Tesoreria, Cartera (Glosas, Titulos valores), Facturacion, Almacén, Farmacia, Activos Fijos, Cuentas por Pagar y Nomina.
*Revisar previamente entre contabilidad y las demas áreas responsables, la información financiera reportada a entes de control y demás organismos externos.</v>
      </c>
      <c r="N27" s="114"/>
      <c r="O27" s="114"/>
      <c r="P27" s="114"/>
      <c r="Q27" s="114"/>
      <c r="R27" s="114"/>
      <c r="S27" s="114" t="str">
        <f>'8. MAPA'!BB20</f>
        <v>Se deben tomar las medidas para bajar la criticidad del riesgo; se deben establecer nuevos controles y/o mejorar los controles existentes (prevenir el riesgo, proteger, compartir)</v>
      </c>
      <c r="T27" s="114"/>
      <c r="U27" s="114"/>
      <c r="V27" s="114"/>
      <c r="W27" s="114"/>
      <c r="X27" s="114"/>
      <c r="Y27" s="114" t="str">
        <f>'8. MAPA'!BG20</f>
        <v>* Realizar conciliaciones con las áreas en menor tiempo y de manera eficiente.
* Revisión de la informacion remitida por cada una de las areas de los modulos y su actualizaciòn de manera periodica.
* Implementar bases de datos que permitan ver la información acumulada mes a mes con el fin de identificar de manera oportuna desviaciones de la información financiera.
* Realizar las tareas operativas de forma eficiente, eficaz y efectiva en la elaboracion de los Estados financieros.</v>
      </c>
      <c r="Z27" s="114"/>
      <c r="AA27" s="114"/>
      <c r="AB27" s="114"/>
      <c r="AC27" s="114"/>
      <c r="AD27" s="114"/>
      <c r="AE27" s="348"/>
      <c r="AF27" s="348"/>
      <c r="AG27" s="348"/>
      <c r="AH27" s="348"/>
      <c r="AI27" s="347" t="str">
        <f>+'8. MAPA'!BP27</f>
        <v>Lider de Gestión Humana</v>
      </c>
      <c r="AJ27" s="347"/>
      <c r="AK27" s="347"/>
      <c r="AL27" s="347"/>
      <c r="AM27" s="327" t="str">
        <f>'8. MAPA'!CB20</f>
        <v>Razonabilidad de los Estados Financieros</v>
      </c>
      <c r="AN27" s="327"/>
      <c r="AO27" s="327"/>
      <c r="AP27" s="327"/>
      <c r="AQ27" s="327"/>
      <c r="AR27" s="327"/>
      <c r="AS27" s="326" t="s">
        <v>295</v>
      </c>
      <c r="AT27" s="326"/>
      <c r="AU27" s="326"/>
      <c r="AV27" s="224"/>
      <c r="AW27" s="224"/>
      <c r="AX27" s="224"/>
      <c r="AY27" s="224"/>
      <c r="AZ27" s="224"/>
      <c r="BA27" s="327"/>
      <c r="BB27" s="327"/>
      <c r="BC27" s="327"/>
      <c r="BD27" s="327"/>
      <c r="BE27" s="327"/>
      <c r="BF27" s="328" t="s">
        <v>357</v>
      </c>
      <c r="BG27" s="328"/>
      <c r="BH27" s="329"/>
      <c r="BI27" s="329"/>
      <c r="BJ27" s="329"/>
      <c r="BK27" s="329"/>
      <c r="BL27" s="326" t="s">
        <v>295</v>
      </c>
      <c r="BM27" s="326"/>
      <c r="BN27" s="326"/>
      <c r="BO27" s="224"/>
      <c r="BP27" s="224"/>
      <c r="BQ27" s="224"/>
      <c r="BR27" s="224"/>
      <c r="BS27" s="224"/>
      <c r="BT27" s="327"/>
      <c r="BU27" s="327"/>
      <c r="BV27" s="327"/>
      <c r="BW27" s="327"/>
      <c r="BX27" s="327"/>
      <c r="BY27" s="328" t="s">
        <v>357</v>
      </c>
      <c r="BZ27" s="328"/>
      <c r="CA27" s="329"/>
      <c r="CB27" s="329"/>
      <c r="CC27" s="329"/>
      <c r="CD27" s="329"/>
      <c r="CE27" s="326" t="s">
        <v>295</v>
      </c>
      <c r="CF27" s="326"/>
      <c r="CG27" s="326"/>
      <c r="CH27" s="224"/>
      <c r="CI27" s="224"/>
      <c r="CJ27" s="224"/>
      <c r="CK27" s="224"/>
      <c r="CL27" s="224"/>
      <c r="CM27" s="327"/>
      <c r="CN27" s="327"/>
      <c r="CO27" s="327"/>
      <c r="CP27" s="327"/>
      <c r="CQ27" s="327"/>
      <c r="CR27" s="328" t="s">
        <v>357</v>
      </c>
      <c r="CS27" s="328"/>
      <c r="CT27" s="329"/>
      <c r="CU27" s="329"/>
      <c r="CV27" s="329"/>
      <c r="CW27" s="329"/>
      <c r="CX27" s="326" t="s">
        <v>295</v>
      </c>
      <c r="CY27" s="326"/>
      <c r="CZ27" s="326"/>
      <c r="DA27" s="224"/>
      <c r="DB27" s="224"/>
      <c r="DC27" s="224"/>
      <c r="DD27" s="224"/>
      <c r="DE27" s="224"/>
      <c r="DF27" s="327"/>
      <c r="DG27" s="327"/>
      <c r="DH27" s="327"/>
      <c r="DI27" s="327"/>
      <c r="DJ27" s="327"/>
      <c r="DK27" s="328" t="s">
        <v>357</v>
      </c>
      <c r="DL27" s="328"/>
      <c r="DM27" s="329"/>
      <c r="DN27" s="329"/>
      <c r="DO27" s="329"/>
      <c r="DP27" s="329"/>
      <c r="DQ27" s="326" t="s">
        <v>295</v>
      </c>
      <c r="DR27" s="326"/>
      <c r="DS27" s="326"/>
      <c r="DT27" s="224"/>
      <c r="DU27" s="224"/>
      <c r="DV27" s="224"/>
      <c r="DW27" s="224"/>
      <c r="DX27" s="224"/>
      <c r="DY27" s="327"/>
      <c r="DZ27" s="327"/>
      <c r="EA27" s="327"/>
      <c r="EB27" s="327"/>
      <c r="EC27" s="327"/>
      <c r="ED27" s="328" t="s">
        <v>357</v>
      </c>
      <c r="EE27" s="328"/>
      <c r="EF27" s="329"/>
      <c r="EG27" s="329"/>
      <c r="EH27" s="329"/>
      <c r="EI27" s="329"/>
    </row>
    <row r="28" spans="2:139" x14ac:dyDescent="0.2">
      <c r="B28" s="326"/>
      <c r="C28" s="326"/>
      <c r="D28" s="353"/>
      <c r="E28" s="353"/>
      <c r="F28" s="353"/>
      <c r="G28" s="353"/>
      <c r="H28" s="353"/>
      <c r="I28" s="353"/>
      <c r="J28" s="352"/>
      <c r="K28" s="352"/>
      <c r="L28" s="352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348"/>
      <c r="AF28" s="348"/>
      <c r="AG28" s="348"/>
      <c r="AH28" s="348"/>
      <c r="AI28" s="347"/>
      <c r="AJ28" s="347"/>
      <c r="AK28" s="347"/>
      <c r="AL28" s="347"/>
      <c r="AM28" s="327"/>
      <c r="AN28" s="327"/>
      <c r="AO28" s="327"/>
      <c r="AP28" s="327"/>
      <c r="AQ28" s="327"/>
      <c r="AR28" s="327"/>
      <c r="AS28" s="326" t="s">
        <v>130</v>
      </c>
      <c r="AT28" s="326"/>
      <c r="AU28" s="326"/>
      <c r="AV28" s="224"/>
      <c r="AW28" s="224"/>
      <c r="AX28" s="224"/>
      <c r="AY28" s="224"/>
      <c r="AZ28" s="224"/>
      <c r="BA28" s="327"/>
      <c r="BB28" s="327"/>
      <c r="BC28" s="327"/>
      <c r="BD28" s="327"/>
      <c r="BE28" s="327"/>
      <c r="BF28" s="328" t="s">
        <v>358</v>
      </c>
      <c r="BG28" s="328"/>
      <c r="BH28" s="329"/>
      <c r="BI28" s="329"/>
      <c r="BJ28" s="329"/>
      <c r="BK28" s="329"/>
      <c r="BL28" s="326" t="s">
        <v>130</v>
      </c>
      <c r="BM28" s="326"/>
      <c r="BN28" s="326"/>
      <c r="BO28" s="224"/>
      <c r="BP28" s="224"/>
      <c r="BQ28" s="224"/>
      <c r="BR28" s="224"/>
      <c r="BS28" s="224"/>
      <c r="BT28" s="327"/>
      <c r="BU28" s="327"/>
      <c r="BV28" s="327"/>
      <c r="BW28" s="327"/>
      <c r="BX28" s="327"/>
      <c r="BY28" s="328" t="s">
        <v>358</v>
      </c>
      <c r="BZ28" s="328"/>
      <c r="CA28" s="329"/>
      <c r="CB28" s="329"/>
      <c r="CC28" s="329"/>
      <c r="CD28" s="329"/>
      <c r="CE28" s="326" t="s">
        <v>130</v>
      </c>
      <c r="CF28" s="326"/>
      <c r="CG28" s="326"/>
      <c r="CH28" s="224"/>
      <c r="CI28" s="224"/>
      <c r="CJ28" s="224"/>
      <c r="CK28" s="224"/>
      <c r="CL28" s="224"/>
      <c r="CM28" s="327"/>
      <c r="CN28" s="327"/>
      <c r="CO28" s="327"/>
      <c r="CP28" s="327"/>
      <c r="CQ28" s="327"/>
      <c r="CR28" s="328" t="s">
        <v>358</v>
      </c>
      <c r="CS28" s="328"/>
      <c r="CT28" s="329"/>
      <c r="CU28" s="329"/>
      <c r="CV28" s="329"/>
      <c r="CW28" s="329"/>
      <c r="CX28" s="326" t="s">
        <v>130</v>
      </c>
      <c r="CY28" s="326"/>
      <c r="CZ28" s="326"/>
      <c r="DA28" s="224"/>
      <c r="DB28" s="224"/>
      <c r="DC28" s="224"/>
      <c r="DD28" s="224"/>
      <c r="DE28" s="224"/>
      <c r="DF28" s="327"/>
      <c r="DG28" s="327"/>
      <c r="DH28" s="327"/>
      <c r="DI28" s="327"/>
      <c r="DJ28" s="327"/>
      <c r="DK28" s="328" t="s">
        <v>358</v>
      </c>
      <c r="DL28" s="328"/>
      <c r="DM28" s="329"/>
      <c r="DN28" s="329"/>
      <c r="DO28" s="329"/>
      <c r="DP28" s="329"/>
      <c r="DQ28" s="326" t="s">
        <v>130</v>
      </c>
      <c r="DR28" s="326"/>
      <c r="DS28" s="326"/>
      <c r="DT28" s="224"/>
      <c r="DU28" s="224"/>
      <c r="DV28" s="224"/>
      <c r="DW28" s="224"/>
      <c r="DX28" s="224"/>
      <c r="DY28" s="327"/>
      <c r="DZ28" s="327"/>
      <c r="EA28" s="327"/>
      <c r="EB28" s="327"/>
      <c r="EC28" s="327"/>
      <c r="ED28" s="328" t="s">
        <v>358</v>
      </c>
      <c r="EE28" s="328"/>
      <c r="EF28" s="329"/>
      <c r="EG28" s="329"/>
      <c r="EH28" s="329"/>
      <c r="EI28" s="329"/>
    </row>
    <row r="29" spans="2:139" ht="13.9" customHeight="1" x14ac:dyDescent="0.2">
      <c r="B29" s="326" t="str">
        <f>'1. IDENTIFICACIÓN Y DESCRIPCIÓN'!G20</f>
        <v>R10</v>
      </c>
      <c r="C29" s="326"/>
      <c r="D29" s="353" t="str">
        <f>'1. IDENTIFICACIÓN Y DESCRIPCIÓN'!H20</f>
        <v>No conciliación o contestación de glosas y/o devoluciones de facturas.</v>
      </c>
      <c r="E29" s="353"/>
      <c r="F29" s="353"/>
      <c r="G29" s="353"/>
      <c r="H29" s="353"/>
      <c r="I29" s="353"/>
      <c r="J29" s="352" t="str">
        <f>'7. GRAFICA'!H21</f>
        <v>Riesgo Menor</v>
      </c>
      <c r="K29" s="352"/>
      <c r="L29" s="352"/>
      <c r="M29" s="114" t="str">
        <f>'8. MAPA'!AO21</f>
        <v>* Revisión Mensual en Comité de facturación y/o glosas,  la glosa recibida  y facturación devuelta.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Capacitación del 100% del personal de facturación en Seguridad Social, Normatividad vigente y matriz de contratación actualizada.                                           
* Seguimiento al cumplimiento de los lineamientos emitidos por el proceso de facturacion y el proceso de admisiones y autorizaciones para la definicion efectiva de pagador 
*  Contar con el talento humano requerido para el desarrollo de las actividades en los procesos de admisiones y autorizaciones y del proceso de facturacion                              
* Preauditorias Internas del Area.</v>
      </c>
      <c r="N29" s="114"/>
      <c r="O29" s="114"/>
      <c r="P29" s="114"/>
      <c r="Q29" s="114"/>
      <c r="R29" s="114"/>
      <c r="S29" s="114" t="str">
        <f>'8. MAPA'!BB21</f>
        <v>Se deben tomar las medidas para bajar la criticidad del riesgo; se deben establecer nuevos controles y/o mejorar los controles existentes (prevenir el riesgo, proteger, compartir)</v>
      </c>
      <c r="T29" s="114"/>
      <c r="U29" s="114"/>
      <c r="V29" s="114"/>
      <c r="W29" s="114"/>
      <c r="X29" s="114"/>
      <c r="Y29" s="114" t="str">
        <f>'8. MAPA'!BG21</f>
        <v>* Seguimiento a los comites y sus funciones 
* Seguimiento a las funciones del reglamento de trabajo
* Socialización de politicas de seguridad informatica</v>
      </c>
      <c r="Z29" s="114"/>
      <c r="AA29" s="114"/>
      <c r="AB29" s="114"/>
      <c r="AC29" s="114"/>
      <c r="AD29" s="114"/>
      <c r="AE29" s="348"/>
      <c r="AF29" s="348"/>
      <c r="AG29" s="348"/>
      <c r="AH29" s="348"/>
      <c r="AI29" s="347" t="str">
        <f>+'8. MAPA'!BP21</f>
        <v>Lider Gestión Financiera</v>
      </c>
      <c r="AJ29" s="347"/>
      <c r="AK29" s="347"/>
      <c r="AL29" s="347"/>
      <c r="AM29" s="327" t="str">
        <f>'8. MAPA'!CB21</f>
        <v>Oportunidad en la Contestación de Glosas y Devoluciones</v>
      </c>
      <c r="AN29" s="327"/>
      <c r="AO29" s="327"/>
      <c r="AP29" s="327"/>
      <c r="AQ29" s="327"/>
      <c r="AR29" s="327"/>
      <c r="AS29" s="326" t="s">
        <v>295</v>
      </c>
      <c r="AT29" s="326"/>
      <c r="AU29" s="326"/>
      <c r="AV29" s="224"/>
      <c r="AW29" s="224"/>
      <c r="AX29" s="224"/>
      <c r="AY29" s="224"/>
      <c r="AZ29" s="224"/>
      <c r="BA29" s="327"/>
      <c r="BB29" s="327"/>
      <c r="BC29" s="327"/>
      <c r="BD29" s="327"/>
      <c r="BE29" s="327"/>
      <c r="BF29" s="328" t="s">
        <v>357</v>
      </c>
      <c r="BG29" s="328"/>
      <c r="BH29" s="329"/>
      <c r="BI29" s="329"/>
      <c r="BJ29" s="329"/>
      <c r="BK29" s="329"/>
      <c r="BL29" s="326" t="s">
        <v>295</v>
      </c>
      <c r="BM29" s="326"/>
      <c r="BN29" s="326"/>
      <c r="BO29" s="224"/>
      <c r="BP29" s="224"/>
      <c r="BQ29" s="224"/>
      <c r="BR29" s="224"/>
      <c r="BS29" s="224"/>
      <c r="BT29" s="327"/>
      <c r="BU29" s="327"/>
      <c r="BV29" s="327"/>
      <c r="BW29" s="327"/>
      <c r="BX29" s="327"/>
      <c r="BY29" s="328" t="s">
        <v>357</v>
      </c>
      <c r="BZ29" s="328"/>
      <c r="CA29" s="329"/>
      <c r="CB29" s="329"/>
      <c r="CC29" s="329"/>
      <c r="CD29" s="329"/>
      <c r="CE29" s="326" t="s">
        <v>295</v>
      </c>
      <c r="CF29" s="326"/>
      <c r="CG29" s="326"/>
      <c r="CH29" s="224"/>
      <c r="CI29" s="224"/>
      <c r="CJ29" s="224"/>
      <c r="CK29" s="224"/>
      <c r="CL29" s="224"/>
      <c r="CM29" s="327"/>
      <c r="CN29" s="327"/>
      <c r="CO29" s="327"/>
      <c r="CP29" s="327"/>
      <c r="CQ29" s="327"/>
      <c r="CR29" s="328" t="s">
        <v>357</v>
      </c>
      <c r="CS29" s="328"/>
      <c r="CT29" s="329"/>
      <c r="CU29" s="329"/>
      <c r="CV29" s="329"/>
      <c r="CW29" s="329"/>
      <c r="CX29" s="326" t="s">
        <v>295</v>
      </c>
      <c r="CY29" s="326"/>
      <c r="CZ29" s="326"/>
      <c r="DA29" s="224"/>
      <c r="DB29" s="224"/>
      <c r="DC29" s="224"/>
      <c r="DD29" s="224"/>
      <c r="DE29" s="224"/>
      <c r="DF29" s="327"/>
      <c r="DG29" s="327"/>
      <c r="DH29" s="327"/>
      <c r="DI29" s="327"/>
      <c r="DJ29" s="327"/>
      <c r="DK29" s="328" t="s">
        <v>357</v>
      </c>
      <c r="DL29" s="328"/>
      <c r="DM29" s="329"/>
      <c r="DN29" s="329"/>
      <c r="DO29" s="329"/>
      <c r="DP29" s="329"/>
      <c r="DQ29" s="326" t="s">
        <v>295</v>
      </c>
      <c r="DR29" s="326"/>
      <c r="DS29" s="326"/>
      <c r="DT29" s="224"/>
      <c r="DU29" s="224"/>
      <c r="DV29" s="224"/>
      <c r="DW29" s="224"/>
      <c r="DX29" s="224"/>
      <c r="DY29" s="327"/>
      <c r="DZ29" s="327"/>
      <c r="EA29" s="327"/>
      <c r="EB29" s="327"/>
      <c r="EC29" s="327"/>
      <c r="ED29" s="328" t="s">
        <v>357</v>
      </c>
      <c r="EE29" s="328"/>
      <c r="EF29" s="329"/>
      <c r="EG29" s="329"/>
      <c r="EH29" s="329"/>
      <c r="EI29" s="329"/>
    </row>
    <row r="30" spans="2:139" x14ac:dyDescent="0.2">
      <c r="B30" s="326"/>
      <c r="C30" s="326"/>
      <c r="D30" s="353"/>
      <c r="E30" s="353"/>
      <c r="F30" s="353"/>
      <c r="G30" s="353"/>
      <c r="H30" s="353"/>
      <c r="I30" s="353"/>
      <c r="J30" s="352"/>
      <c r="K30" s="352"/>
      <c r="L30" s="352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348"/>
      <c r="AF30" s="348"/>
      <c r="AG30" s="348"/>
      <c r="AH30" s="348"/>
      <c r="AI30" s="347"/>
      <c r="AJ30" s="347"/>
      <c r="AK30" s="347"/>
      <c r="AL30" s="347"/>
      <c r="AM30" s="327"/>
      <c r="AN30" s="327"/>
      <c r="AO30" s="327"/>
      <c r="AP30" s="327"/>
      <c r="AQ30" s="327"/>
      <c r="AR30" s="327"/>
      <c r="AS30" s="326" t="s">
        <v>130</v>
      </c>
      <c r="AT30" s="326"/>
      <c r="AU30" s="326"/>
      <c r="AV30" s="224"/>
      <c r="AW30" s="224"/>
      <c r="AX30" s="224"/>
      <c r="AY30" s="224"/>
      <c r="AZ30" s="224"/>
      <c r="BA30" s="327"/>
      <c r="BB30" s="327"/>
      <c r="BC30" s="327"/>
      <c r="BD30" s="327"/>
      <c r="BE30" s="327"/>
      <c r="BF30" s="328" t="s">
        <v>358</v>
      </c>
      <c r="BG30" s="328"/>
      <c r="BH30" s="329"/>
      <c r="BI30" s="329"/>
      <c r="BJ30" s="329"/>
      <c r="BK30" s="329"/>
      <c r="BL30" s="326" t="s">
        <v>130</v>
      </c>
      <c r="BM30" s="326"/>
      <c r="BN30" s="326"/>
      <c r="BO30" s="224"/>
      <c r="BP30" s="224"/>
      <c r="BQ30" s="224"/>
      <c r="BR30" s="224"/>
      <c r="BS30" s="224"/>
      <c r="BT30" s="327"/>
      <c r="BU30" s="327"/>
      <c r="BV30" s="327"/>
      <c r="BW30" s="327"/>
      <c r="BX30" s="327"/>
      <c r="BY30" s="328" t="s">
        <v>358</v>
      </c>
      <c r="BZ30" s="328"/>
      <c r="CA30" s="329"/>
      <c r="CB30" s="329"/>
      <c r="CC30" s="329"/>
      <c r="CD30" s="329"/>
      <c r="CE30" s="326" t="s">
        <v>130</v>
      </c>
      <c r="CF30" s="326"/>
      <c r="CG30" s="326"/>
      <c r="CH30" s="224"/>
      <c r="CI30" s="224"/>
      <c r="CJ30" s="224"/>
      <c r="CK30" s="224"/>
      <c r="CL30" s="224"/>
      <c r="CM30" s="327"/>
      <c r="CN30" s="327"/>
      <c r="CO30" s="327"/>
      <c r="CP30" s="327"/>
      <c r="CQ30" s="327"/>
      <c r="CR30" s="328" t="s">
        <v>358</v>
      </c>
      <c r="CS30" s="328"/>
      <c r="CT30" s="329"/>
      <c r="CU30" s="329"/>
      <c r="CV30" s="329"/>
      <c r="CW30" s="329"/>
      <c r="CX30" s="326" t="s">
        <v>130</v>
      </c>
      <c r="CY30" s="326"/>
      <c r="CZ30" s="326"/>
      <c r="DA30" s="224"/>
      <c r="DB30" s="224"/>
      <c r="DC30" s="224"/>
      <c r="DD30" s="224"/>
      <c r="DE30" s="224"/>
      <c r="DF30" s="327"/>
      <c r="DG30" s="327"/>
      <c r="DH30" s="327"/>
      <c r="DI30" s="327"/>
      <c r="DJ30" s="327"/>
      <c r="DK30" s="328" t="s">
        <v>358</v>
      </c>
      <c r="DL30" s="328"/>
      <c r="DM30" s="329"/>
      <c r="DN30" s="329"/>
      <c r="DO30" s="329"/>
      <c r="DP30" s="329"/>
      <c r="DQ30" s="326" t="s">
        <v>130</v>
      </c>
      <c r="DR30" s="326"/>
      <c r="DS30" s="326"/>
      <c r="DT30" s="224"/>
      <c r="DU30" s="224"/>
      <c r="DV30" s="224"/>
      <c r="DW30" s="224"/>
      <c r="DX30" s="224"/>
      <c r="DY30" s="327"/>
      <c r="DZ30" s="327"/>
      <c r="EA30" s="327"/>
      <c r="EB30" s="327"/>
      <c r="EC30" s="327"/>
      <c r="ED30" s="328" t="s">
        <v>358</v>
      </c>
      <c r="EE30" s="328"/>
      <c r="EF30" s="329"/>
      <c r="EG30" s="329"/>
      <c r="EH30" s="329"/>
      <c r="EI30" s="329"/>
    </row>
    <row r="31" spans="2:139" ht="13.9" customHeight="1" x14ac:dyDescent="0.2">
      <c r="B31" s="326" t="str">
        <f>'1. IDENTIFICACIÓN Y DESCRIPCIÓN'!G21</f>
        <v>R11</v>
      </c>
      <c r="C31" s="326"/>
      <c r="D31" s="353" t="str">
        <f>'1. IDENTIFICACIÓN Y DESCRIPCIÓN'!H21</f>
        <v>Subfacturación o sobrefacturación de servicios prestados</v>
      </c>
      <c r="E31" s="353"/>
      <c r="F31" s="353"/>
      <c r="G31" s="353"/>
      <c r="H31" s="353"/>
      <c r="I31" s="353"/>
      <c r="J31" s="352" t="str">
        <f>'7. GRAFICA'!H22</f>
        <v>Riesgo Menor</v>
      </c>
      <c r="K31" s="352"/>
      <c r="L31" s="352"/>
      <c r="M31" s="114" t="str">
        <f>'8. MAPA'!AO22</f>
        <v>* Acta de conciliación mensual entre el area de producción y venta de servicios y el area de facturación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Revisión Mensual en Comité de facturación y/o glosas,  la glosa recibida  y facturación devuelta.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 Capacitación del 100% del personal de facturación en Seguridad Social, Normatividad vigente y matriz de contratación actualizada.                                           
* Seguimiento al cumplimiento de los lineamientos emitidos por el proceso de facturacion y el proceso de admisiones y autorizaciones para la definicion efectiva de pagador 
*  Contar con el talento humano requerido para el desarrollo de las actividades en los procesos de admisiones y autorizaciones y del proceso de facturacion                              
* Preauditorias Internas del Area.</v>
      </c>
      <c r="N31" s="114"/>
      <c r="O31" s="114"/>
      <c r="P31" s="114"/>
      <c r="Q31" s="114"/>
      <c r="R31" s="114"/>
      <c r="S31" s="114" t="str">
        <f>'8. MAPA'!BB22</f>
        <v>Se deben tomar las medidas para bajar la criticidad del riesgo; se deben establecer nuevos controles y/o mejorar los controles existentes (prevenir el riesgo, proteger, compartir)</v>
      </c>
      <c r="T31" s="114"/>
      <c r="U31" s="114"/>
      <c r="V31" s="114"/>
      <c r="W31" s="114"/>
      <c r="X31" s="114"/>
      <c r="Y31" s="114" t="str">
        <f>'8. MAPA'!BG22</f>
        <v xml:space="preserve">*  Implementar nuevas tecnologia en el control de inventarios 
* Sensibilizacion en el uso y cuidados de los elementos entregados a los colaboradores para la ejecución de funciones </v>
      </c>
      <c r="Z31" s="114"/>
      <c r="AA31" s="114"/>
      <c r="AB31" s="114"/>
      <c r="AC31" s="114"/>
      <c r="AD31" s="114"/>
      <c r="AE31" s="348"/>
      <c r="AF31" s="348"/>
      <c r="AG31" s="348"/>
      <c r="AH31" s="348"/>
      <c r="AI31" s="347" t="str">
        <f>+'8. MAPA'!BP22</f>
        <v>Lider Gestión Financiera - Facturación</v>
      </c>
      <c r="AJ31" s="347"/>
      <c r="AK31" s="347"/>
      <c r="AL31" s="347"/>
      <c r="AM31" s="327" t="str">
        <f>'8. MAPA'!CB22</f>
        <v>% de Glosa Revisada y Evaluada en Comité de Glosas</v>
      </c>
      <c r="AN31" s="327"/>
      <c r="AO31" s="327"/>
      <c r="AP31" s="327"/>
      <c r="AQ31" s="327"/>
      <c r="AR31" s="327"/>
      <c r="AS31" s="326" t="s">
        <v>295</v>
      </c>
      <c r="AT31" s="326"/>
      <c r="AU31" s="326"/>
      <c r="AV31" s="224"/>
      <c r="AW31" s="224"/>
      <c r="AX31" s="224"/>
      <c r="AY31" s="224"/>
      <c r="AZ31" s="224"/>
      <c r="BA31" s="327"/>
      <c r="BB31" s="327"/>
      <c r="BC31" s="327"/>
      <c r="BD31" s="327"/>
      <c r="BE31" s="327"/>
      <c r="BF31" s="328" t="s">
        <v>357</v>
      </c>
      <c r="BG31" s="328"/>
      <c r="BH31" s="329"/>
      <c r="BI31" s="329"/>
      <c r="BJ31" s="329"/>
      <c r="BK31" s="329"/>
      <c r="BL31" s="326" t="s">
        <v>295</v>
      </c>
      <c r="BM31" s="326"/>
      <c r="BN31" s="326"/>
      <c r="BO31" s="224"/>
      <c r="BP31" s="224"/>
      <c r="BQ31" s="224"/>
      <c r="BR31" s="224"/>
      <c r="BS31" s="224"/>
      <c r="BT31" s="327"/>
      <c r="BU31" s="327"/>
      <c r="BV31" s="327"/>
      <c r="BW31" s="327"/>
      <c r="BX31" s="327"/>
      <c r="BY31" s="328" t="s">
        <v>357</v>
      </c>
      <c r="BZ31" s="328"/>
      <c r="CA31" s="329"/>
      <c r="CB31" s="329"/>
      <c r="CC31" s="329"/>
      <c r="CD31" s="329"/>
      <c r="CE31" s="326" t="s">
        <v>295</v>
      </c>
      <c r="CF31" s="326"/>
      <c r="CG31" s="326"/>
      <c r="CH31" s="224"/>
      <c r="CI31" s="224"/>
      <c r="CJ31" s="224"/>
      <c r="CK31" s="224"/>
      <c r="CL31" s="224"/>
      <c r="CM31" s="327"/>
      <c r="CN31" s="327"/>
      <c r="CO31" s="327"/>
      <c r="CP31" s="327"/>
      <c r="CQ31" s="327"/>
      <c r="CR31" s="328" t="s">
        <v>357</v>
      </c>
      <c r="CS31" s="328"/>
      <c r="CT31" s="329"/>
      <c r="CU31" s="329"/>
      <c r="CV31" s="329"/>
      <c r="CW31" s="329"/>
      <c r="CX31" s="326" t="s">
        <v>295</v>
      </c>
      <c r="CY31" s="326"/>
      <c r="CZ31" s="326"/>
      <c r="DA31" s="224"/>
      <c r="DB31" s="224"/>
      <c r="DC31" s="224"/>
      <c r="DD31" s="224"/>
      <c r="DE31" s="224"/>
      <c r="DF31" s="327"/>
      <c r="DG31" s="327"/>
      <c r="DH31" s="327"/>
      <c r="DI31" s="327"/>
      <c r="DJ31" s="327"/>
      <c r="DK31" s="328" t="s">
        <v>357</v>
      </c>
      <c r="DL31" s="328"/>
      <c r="DM31" s="329"/>
      <c r="DN31" s="329"/>
      <c r="DO31" s="329"/>
      <c r="DP31" s="329"/>
      <c r="DQ31" s="326" t="s">
        <v>295</v>
      </c>
      <c r="DR31" s="326"/>
      <c r="DS31" s="326"/>
      <c r="DT31" s="224"/>
      <c r="DU31" s="224"/>
      <c r="DV31" s="224"/>
      <c r="DW31" s="224"/>
      <c r="DX31" s="224"/>
      <c r="DY31" s="327"/>
      <c r="DZ31" s="327"/>
      <c r="EA31" s="327"/>
      <c r="EB31" s="327"/>
      <c r="EC31" s="327"/>
      <c r="ED31" s="328" t="s">
        <v>357</v>
      </c>
      <c r="EE31" s="328"/>
      <c r="EF31" s="329"/>
      <c r="EG31" s="329"/>
      <c r="EH31" s="329"/>
      <c r="EI31" s="329"/>
    </row>
    <row r="32" spans="2:139" x14ac:dyDescent="0.2">
      <c r="B32" s="326"/>
      <c r="C32" s="326"/>
      <c r="D32" s="353"/>
      <c r="E32" s="353"/>
      <c r="F32" s="353"/>
      <c r="G32" s="353"/>
      <c r="H32" s="353"/>
      <c r="I32" s="353"/>
      <c r="J32" s="352"/>
      <c r="K32" s="352"/>
      <c r="L32" s="352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348"/>
      <c r="AF32" s="348"/>
      <c r="AG32" s="348"/>
      <c r="AH32" s="348"/>
      <c r="AI32" s="347"/>
      <c r="AJ32" s="347"/>
      <c r="AK32" s="347"/>
      <c r="AL32" s="347"/>
      <c r="AM32" s="327"/>
      <c r="AN32" s="327"/>
      <c r="AO32" s="327"/>
      <c r="AP32" s="327"/>
      <c r="AQ32" s="327"/>
      <c r="AR32" s="327"/>
      <c r="AS32" s="326" t="s">
        <v>130</v>
      </c>
      <c r="AT32" s="326"/>
      <c r="AU32" s="326"/>
      <c r="AV32" s="224"/>
      <c r="AW32" s="224"/>
      <c r="AX32" s="224"/>
      <c r="AY32" s="224"/>
      <c r="AZ32" s="224"/>
      <c r="BA32" s="327"/>
      <c r="BB32" s="327"/>
      <c r="BC32" s="327"/>
      <c r="BD32" s="327"/>
      <c r="BE32" s="327"/>
      <c r="BF32" s="328" t="s">
        <v>358</v>
      </c>
      <c r="BG32" s="328"/>
      <c r="BH32" s="329"/>
      <c r="BI32" s="329"/>
      <c r="BJ32" s="329"/>
      <c r="BK32" s="329"/>
      <c r="BL32" s="326" t="s">
        <v>130</v>
      </c>
      <c r="BM32" s="326"/>
      <c r="BN32" s="326"/>
      <c r="BO32" s="224"/>
      <c r="BP32" s="224"/>
      <c r="BQ32" s="224"/>
      <c r="BR32" s="224"/>
      <c r="BS32" s="224"/>
      <c r="BT32" s="327"/>
      <c r="BU32" s="327"/>
      <c r="BV32" s="327"/>
      <c r="BW32" s="327"/>
      <c r="BX32" s="327"/>
      <c r="BY32" s="328" t="s">
        <v>358</v>
      </c>
      <c r="BZ32" s="328"/>
      <c r="CA32" s="329"/>
      <c r="CB32" s="329"/>
      <c r="CC32" s="329"/>
      <c r="CD32" s="329"/>
      <c r="CE32" s="326" t="s">
        <v>130</v>
      </c>
      <c r="CF32" s="326"/>
      <c r="CG32" s="326"/>
      <c r="CH32" s="224"/>
      <c r="CI32" s="224"/>
      <c r="CJ32" s="224"/>
      <c r="CK32" s="224"/>
      <c r="CL32" s="224"/>
      <c r="CM32" s="327"/>
      <c r="CN32" s="327"/>
      <c r="CO32" s="327"/>
      <c r="CP32" s="327"/>
      <c r="CQ32" s="327"/>
      <c r="CR32" s="328" t="s">
        <v>358</v>
      </c>
      <c r="CS32" s="328"/>
      <c r="CT32" s="329"/>
      <c r="CU32" s="329"/>
      <c r="CV32" s="329"/>
      <c r="CW32" s="329"/>
      <c r="CX32" s="326" t="s">
        <v>130</v>
      </c>
      <c r="CY32" s="326"/>
      <c r="CZ32" s="326"/>
      <c r="DA32" s="224"/>
      <c r="DB32" s="224"/>
      <c r="DC32" s="224"/>
      <c r="DD32" s="224"/>
      <c r="DE32" s="224"/>
      <c r="DF32" s="327"/>
      <c r="DG32" s="327"/>
      <c r="DH32" s="327"/>
      <c r="DI32" s="327"/>
      <c r="DJ32" s="327"/>
      <c r="DK32" s="328" t="s">
        <v>358</v>
      </c>
      <c r="DL32" s="328"/>
      <c r="DM32" s="329"/>
      <c r="DN32" s="329"/>
      <c r="DO32" s="329"/>
      <c r="DP32" s="329"/>
      <c r="DQ32" s="326" t="s">
        <v>130</v>
      </c>
      <c r="DR32" s="326"/>
      <c r="DS32" s="326"/>
      <c r="DT32" s="224"/>
      <c r="DU32" s="224"/>
      <c r="DV32" s="224"/>
      <c r="DW32" s="224"/>
      <c r="DX32" s="224"/>
      <c r="DY32" s="327"/>
      <c r="DZ32" s="327"/>
      <c r="EA32" s="327"/>
      <c r="EB32" s="327"/>
      <c r="EC32" s="327"/>
      <c r="ED32" s="328" t="s">
        <v>358</v>
      </c>
      <c r="EE32" s="328"/>
      <c r="EF32" s="329"/>
      <c r="EG32" s="329"/>
      <c r="EH32" s="329"/>
      <c r="EI32" s="329"/>
    </row>
    <row r="33" spans="2:139" ht="13.9" customHeight="1" x14ac:dyDescent="0.2">
      <c r="B33" s="326" t="str">
        <f>'1. IDENTIFICACIÓN Y DESCRIPCIÓN'!G22</f>
        <v>R12</v>
      </c>
      <c r="C33" s="326"/>
      <c r="D33" s="353" t="str">
        <f>'1. IDENTIFICACIÓN Y DESCRIPCIÓN'!H22</f>
        <v>Perdida en la integridad, disponibilidad y confidencialidad de la información.</v>
      </c>
      <c r="E33" s="353"/>
      <c r="F33" s="353"/>
      <c r="G33" s="353"/>
      <c r="H33" s="353"/>
      <c r="I33" s="353"/>
      <c r="J33" s="349" t="str">
        <f>'7. GRAFICA'!H23</f>
        <v>Riesgo Moderado</v>
      </c>
      <c r="K33" s="349"/>
      <c r="L33" s="349"/>
      <c r="M33" s="114" t="str">
        <f>'8. MAPA'!AO23</f>
        <v>Implementación Plan de Tratamiento de Riesgos de Seguridad y Privacidad de la Información: (Definicion de perfiles y usuarios, El acceso a los activos y/o servicios de la infraestructura tecnológica institucional cuentan con esquema de autentificación y validación de privilegios, Control de acceso externo mediante herramientas TICS)</v>
      </c>
      <c r="N33" s="114"/>
      <c r="O33" s="114"/>
      <c r="P33" s="114"/>
      <c r="Q33" s="114"/>
      <c r="R33" s="114"/>
      <c r="S33" s="114" t="str">
        <f>'8. MAPA'!BB23</f>
        <v>Se deben tomar las medidas para bajar la criticidad del riesgo; se deben establecer nuevos controles y/o mejorar los controles existentes (prevenir el riesgo, proteger, compartir)</v>
      </c>
      <c r="T33" s="114"/>
      <c r="U33" s="114"/>
      <c r="V33" s="114"/>
      <c r="W33" s="114"/>
      <c r="X33" s="114"/>
      <c r="Y33" s="114" t="str">
        <f>'8. MAPA'!BG23</f>
        <v xml:space="preserve">*Actualizar los procedimientos de gestion de talento humano
* Realizar auditorias del proceso de gestion de talento humano 
*  Verificación interna de la adherncia d elos procedimientos
*Fortalecer los mecanismo de comunicación e informacion de requerimientos de talento humano </v>
      </c>
      <c r="Z33" s="114"/>
      <c r="AA33" s="114"/>
      <c r="AB33" s="114"/>
      <c r="AC33" s="114"/>
      <c r="AD33" s="114"/>
      <c r="AE33" s="348"/>
      <c r="AF33" s="348"/>
      <c r="AG33" s="348"/>
      <c r="AH33" s="348"/>
      <c r="AI33" s="347" t="str">
        <f>+'8. MAPA'!BP23</f>
        <v>Lider Gestión de la Información</v>
      </c>
      <c r="AJ33" s="347"/>
      <c r="AK33" s="347"/>
      <c r="AL33" s="347"/>
      <c r="AM33" s="327" t="str">
        <f>'8. MAPA'!CB23</f>
        <v>% Cumplimiento Plan de Seguridad de la Información</v>
      </c>
      <c r="AN33" s="327"/>
      <c r="AO33" s="327"/>
      <c r="AP33" s="327"/>
      <c r="AQ33" s="327"/>
      <c r="AR33" s="327"/>
      <c r="AS33" s="326" t="s">
        <v>295</v>
      </c>
      <c r="AT33" s="326"/>
      <c r="AU33" s="326"/>
      <c r="AV33" s="224"/>
      <c r="AW33" s="224"/>
      <c r="AX33" s="224"/>
      <c r="AY33" s="224"/>
      <c r="AZ33" s="224"/>
      <c r="BA33" s="327"/>
      <c r="BB33" s="327"/>
      <c r="BC33" s="327"/>
      <c r="BD33" s="327"/>
      <c r="BE33" s="327"/>
      <c r="BF33" s="328" t="s">
        <v>357</v>
      </c>
      <c r="BG33" s="328"/>
      <c r="BH33" s="329"/>
      <c r="BI33" s="329"/>
      <c r="BJ33" s="329"/>
      <c r="BK33" s="329"/>
      <c r="BL33" s="326" t="s">
        <v>295</v>
      </c>
      <c r="BM33" s="326"/>
      <c r="BN33" s="326"/>
      <c r="BO33" s="224"/>
      <c r="BP33" s="224"/>
      <c r="BQ33" s="224"/>
      <c r="BR33" s="224"/>
      <c r="BS33" s="224"/>
      <c r="BT33" s="327"/>
      <c r="BU33" s="327"/>
      <c r="BV33" s="327"/>
      <c r="BW33" s="327"/>
      <c r="BX33" s="327"/>
      <c r="BY33" s="328" t="s">
        <v>357</v>
      </c>
      <c r="BZ33" s="328"/>
      <c r="CA33" s="329"/>
      <c r="CB33" s="329"/>
      <c r="CC33" s="329"/>
      <c r="CD33" s="329"/>
      <c r="CE33" s="326" t="s">
        <v>295</v>
      </c>
      <c r="CF33" s="326"/>
      <c r="CG33" s="326"/>
      <c r="CH33" s="224"/>
      <c r="CI33" s="224"/>
      <c r="CJ33" s="224"/>
      <c r="CK33" s="224"/>
      <c r="CL33" s="224"/>
      <c r="CM33" s="327"/>
      <c r="CN33" s="327"/>
      <c r="CO33" s="327"/>
      <c r="CP33" s="327"/>
      <c r="CQ33" s="327"/>
      <c r="CR33" s="328" t="s">
        <v>357</v>
      </c>
      <c r="CS33" s="328"/>
      <c r="CT33" s="329"/>
      <c r="CU33" s="329"/>
      <c r="CV33" s="329"/>
      <c r="CW33" s="329"/>
      <c r="CX33" s="326" t="s">
        <v>295</v>
      </c>
      <c r="CY33" s="326"/>
      <c r="CZ33" s="326"/>
      <c r="DA33" s="224"/>
      <c r="DB33" s="224"/>
      <c r="DC33" s="224"/>
      <c r="DD33" s="224"/>
      <c r="DE33" s="224"/>
      <c r="DF33" s="327"/>
      <c r="DG33" s="327"/>
      <c r="DH33" s="327"/>
      <c r="DI33" s="327"/>
      <c r="DJ33" s="327"/>
      <c r="DK33" s="328" t="s">
        <v>357</v>
      </c>
      <c r="DL33" s="328"/>
      <c r="DM33" s="329"/>
      <c r="DN33" s="329"/>
      <c r="DO33" s="329"/>
      <c r="DP33" s="329"/>
      <c r="DQ33" s="326" t="s">
        <v>295</v>
      </c>
      <c r="DR33" s="326"/>
      <c r="DS33" s="326"/>
      <c r="DT33" s="224"/>
      <c r="DU33" s="224"/>
      <c r="DV33" s="224"/>
      <c r="DW33" s="224"/>
      <c r="DX33" s="224"/>
      <c r="DY33" s="327"/>
      <c r="DZ33" s="327"/>
      <c r="EA33" s="327"/>
      <c r="EB33" s="327"/>
      <c r="EC33" s="327"/>
      <c r="ED33" s="328" t="s">
        <v>357</v>
      </c>
      <c r="EE33" s="328"/>
      <c r="EF33" s="329"/>
      <c r="EG33" s="329"/>
      <c r="EH33" s="329"/>
      <c r="EI33" s="329"/>
    </row>
    <row r="34" spans="2:139" x14ac:dyDescent="0.2">
      <c r="B34" s="326"/>
      <c r="C34" s="326"/>
      <c r="D34" s="353"/>
      <c r="E34" s="353"/>
      <c r="F34" s="353"/>
      <c r="G34" s="353"/>
      <c r="H34" s="353"/>
      <c r="I34" s="353"/>
      <c r="J34" s="349"/>
      <c r="K34" s="349"/>
      <c r="L34" s="349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348"/>
      <c r="AF34" s="348"/>
      <c r="AG34" s="348"/>
      <c r="AH34" s="348"/>
      <c r="AI34" s="347"/>
      <c r="AJ34" s="347"/>
      <c r="AK34" s="347"/>
      <c r="AL34" s="347"/>
      <c r="AM34" s="327"/>
      <c r="AN34" s="327"/>
      <c r="AO34" s="327"/>
      <c r="AP34" s="327"/>
      <c r="AQ34" s="327"/>
      <c r="AR34" s="327"/>
      <c r="AS34" s="326" t="s">
        <v>130</v>
      </c>
      <c r="AT34" s="326"/>
      <c r="AU34" s="326"/>
      <c r="AV34" s="224"/>
      <c r="AW34" s="224"/>
      <c r="AX34" s="224"/>
      <c r="AY34" s="224"/>
      <c r="AZ34" s="224"/>
      <c r="BA34" s="327"/>
      <c r="BB34" s="327"/>
      <c r="BC34" s="327"/>
      <c r="BD34" s="327"/>
      <c r="BE34" s="327"/>
      <c r="BF34" s="328" t="s">
        <v>358</v>
      </c>
      <c r="BG34" s="328"/>
      <c r="BH34" s="329"/>
      <c r="BI34" s="329"/>
      <c r="BJ34" s="329"/>
      <c r="BK34" s="329"/>
      <c r="BL34" s="326" t="s">
        <v>130</v>
      </c>
      <c r="BM34" s="326"/>
      <c r="BN34" s="326"/>
      <c r="BO34" s="224"/>
      <c r="BP34" s="224"/>
      <c r="BQ34" s="224"/>
      <c r="BR34" s="224"/>
      <c r="BS34" s="224"/>
      <c r="BT34" s="327"/>
      <c r="BU34" s="327"/>
      <c r="BV34" s="327"/>
      <c r="BW34" s="327"/>
      <c r="BX34" s="327"/>
      <c r="BY34" s="328" t="s">
        <v>358</v>
      </c>
      <c r="BZ34" s="328"/>
      <c r="CA34" s="329"/>
      <c r="CB34" s="329"/>
      <c r="CC34" s="329"/>
      <c r="CD34" s="329"/>
      <c r="CE34" s="326" t="s">
        <v>130</v>
      </c>
      <c r="CF34" s="326"/>
      <c r="CG34" s="326"/>
      <c r="CH34" s="224"/>
      <c r="CI34" s="224"/>
      <c r="CJ34" s="224"/>
      <c r="CK34" s="224"/>
      <c r="CL34" s="224"/>
      <c r="CM34" s="327"/>
      <c r="CN34" s="327"/>
      <c r="CO34" s="327"/>
      <c r="CP34" s="327"/>
      <c r="CQ34" s="327"/>
      <c r="CR34" s="328" t="s">
        <v>358</v>
      </c>
      <c r="CS34" s="328"/>
      <c r="CT34" s="329"/>
      <c r="CU34" s="329"/>
      <c r="CV34" s="329"/>
      <c r="CW34" s="329"/>
      <c r="CX34" s="326" t="s">
        <v>130</v>
      </c>
      <c r="CY34" s="326"/>
      <c r="CZ34" s="326"/>
      <c r="DA34" s="224"/>
      <c r="DB34" s="224"/>
      <c r="DC34" s="224"/>
      <c r="DD34" s="224"/>
      <c r="DE34" s="224"/>
      <c r="DF34" s="327"/>
      <c r="DG34" s="327"/>
      <c r="DH34" s="327"/>
      <c r="DI34" s="327"/>
      <c r="DJ34" s="327"/>
      <c r="DK34" s="328" t="s">
        <v>358</v>
      </c>
      <c r="DL34" s="328"/>
      <c r="DM34" s="329"/>
      <c r="DN34" s="329"/>
      <c r="DO34" s="329"/>
      <c r="DP34" s="329"/>
      <c r="DQ34" s="326" t="s">
        <v>130</v>
      </c>
      <c r="DR34" s="326"/>
      <c r="DS34" s="326"/>
      <c r="DT34" s="224"/>
      <c r="DU34" s="224"/>
      <c r="DV34" s="224"/>
      <c r="DW34" s="224"/>
      <c r="DX34" s="224"/>
      <c r="DY34" s="327"/>
      <c r="DZ34" s="327"/>
      <c r="EA34" s="327"/>
      <c r="EB34" s="327"/>
      <c r="EC34" s="327"/>
      <c r="ED34" s="328" t="s">
        <v>358</v>
      </c>
      <c r="EE34" s="328"/>
      <c r="EF34" s="329"/>
      <c r="EG34" s="329"/>
      <c r="EH34" s="329"/>
      <c r="EI34" s="329"/>
    </row>
    <row r="35" spans="2:139" ht="13.9" customHeight="1" x14ac:dyDescent="0.2">
      <c r="B35" s="326" t="str">
        <f>'1. IDENTIFICACIÓN Y DESCRIPCIÓN'!G23</f>
        <v>R13</v>
      </c>
      <c r="C35" s="326"/>
      <c r="D35" s="353" t="str">
        <f>'1. IDENTIFICACIÓN Y DESCRIPCIÓN'!H23</f>
        <v>Incumplimiento e inaplicación de la normatividad en las diferentes instancias judiciales</v>
      </c>
      <c r="E35" s="353"/>
      <c r="F35" s="353"/>
      <c r="G35" s="353"/>
      <c r="H35" s="353"/>
      <c r="I35" s="353"/>
      <c r="J35" s="349" t="str">
        <f>'7. GRAFICA'!H24</f>
        <v>Riesgo Moderado</v>
      </c>
      <c r="K35" s="349"/>
      <c r="L35" s="349"/>
      <c r="M35" s="114" t="str">
        <f>'8. MAPA'!AO24</f>
        <v xml:space="preserve">* Existen indicadores en los subprocesos que pueden alimentar la evaluacion de los tiempos de respuesta de los derechos de peticion radicados 
* Se cuenta desde la Oficina  con profesionales de apoyo que realizan seguimiento y evaluación de los tiempos de respuesta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*Presentación de informes trimestrales a la Gerencia y Junta Directiva sobre el estado de los procesos Judiciales, registro en matriz de cada uno de los procesos recibidos por parte del Hospital / reparto y direccionamiento de cada proceso  / control y seguimiento a procesos </v>
      </c>
      <c r="N35" s="114"/>
      <c r="O35" s="114"/>
      <c r="P35" s="114"/>
      <c r="Q35" s="114"/>
      <c r="R35" s="114"/>
      <c r="S35" s="114" t="str">
        <f>'8. MAPA'!BB24</f>
        <v>Se deben tomar las medidas para bajar la criticidad del riesgo; se deben establecer nuevos controles y/o mejorar los controles existentes (prevenir el riesgo, proteger, compartir)</v>
      </c>
      <c r="T35" s="114"/>
      <c r="U35" s="114"/>
      <c r="V35" s="114"/>
      <c r="W35" s="114"/>
      <c r="X35" s="114"/>
      <c r="Y35" s="114" t="str">
        <f>'8. MAPA'!BG24</f>
        <v>*Actualizar los procedimientos de adminsitracion del talento humano
* Realizar auditorias del proceso  de administracion del talento humano y revisoria fiscal</v>
      </c>
      <c r="Z35" s="114"/>
      <c r="AA35" s="114"/>
      <c r="AB35" s="114"/>
      <c r="AC35" s="114"/>
      <c r="AD35" s="114"/>
      <c r="AE35" s="348"/>
      <c r="AF35" s="348"/>
      <c r="AG35" s="348"/>
      <c r="AH35" s="348"/>
      <c r="AI35" s="347" t="str">
        <f>+'8. MAPA'!BP24</f>
        <v>Lider Gestión Jurídica</v>
      </c>
      <c r="AJ35" s="347"/>
      <c r="AK35" s="347"/>
      <c r="AL35" s="347"/>
      <c r="AM35" s="327" t="str">
        <f>'8. MAPA'!CB24</f>
        <v>Oportunidad en la Contestación de Procesos Judiciales</v>
      </c>
      <c r="AN35" s="327"/>
      <c r="AO35" s="327"/>
      <c r="AP35" s="327"/>
      <c r="AQ35" s="327"/>
      <c r="AR35" s="327"/>
      <c r="AS35" s="326" t="s">
        <v>295</v>
      </c>
      <c r="AT35" s="326"/>
      <c r="AU35" s="326"/>
      <c r="AV35" s="224"/>
      <c r="AW35" s="224"/>
      <c r="AX35" s="224"/>
      <c r="AY35" s="224"/>
      <c r="AZ35" s="224"/>
      <c r="BA35" s="327"/>
      <c r="BB35" s="327"/>
      <c r="BC35" s="327"/>
      <c r="BD35" s="327"/>
      <c r="BE35" s="327"/>
      <c r="BF35" s="328" t="s">
        <v>357</v>
      </c>
      <c r="BG35" s="328"/>
      <c r="BH35" s="329"/>
      <c r="BI35" s="329"/>
      <c r="BJ35" s="329"/>
      <c r="BK35" s="329"/>
      <c r="BL35" s="326" t="s">
        <v>295</v>
      </c>
      <c r="BM35" s="326"/>
      <c r="BN35" s="326"/>
      <c r="BO35" s="224"/>
      <c r="BP35" s="224"/>
      <c r="BQ35" s="224"/>
      <c r="BR35" s="224"/>
      <c r="BS35" s="224"/>
      <c r="BT35" s="327"/>
      <c r="BU35" s="327"/>
      <c r="BV35" s="327"/>
      <c r="BW35" s="327"/>
      <c r="BX35" s="327"/>
      <c r="BY35" s="328" t="s">
        <v>357</v>
      </c>
      <c r="BZ35" s="328"/>
      <c r="CA35" s="329"/>
      <c r="CB35" s="329"/>
      <c r="CC35" s="329"/>
      <c r="CD35" s="329"/>
      <c r="CE35" s="326" t="s">
        <v>295</v>
      </c>
      <c r="CF35" s="326"/>
      <c r="CG35" s="326"/>
      <c r="CH35" s="224"/>
      <c r="CI35" s="224"/>
      <c r="CJ35" s="224"/>
      <c r="CK35" s="224"/>
      <c r="CL35" s="224"/>
      <c r="CM35" s="327"/>
      <c r="CN35" s="327"/>
      <c r="CO35" s="327"/>
      <c r="CP35" s="327"/>
      <c r="CQ35" s="327"/>
      <c r="CR35" s="328" t="s">
        <v>357</v>
      </c>
      <c r="CS35" s="328"/>
      <c r="CT35" s="329"/>
      <c r="CU35" s="329"/>
      <c r="CV35" s="329"/>
      <c r="CW35" s="329"/>
      <c r="CX35" s="326" t="s">
        <v>295</v>
      </c>
      <c r="CY35" s="326"/>
      <c r="CZ35" s="326"/>
      <c r="DA35" s="224"/>
      <c r="DB35" s="224"/>
      <c r="DC35" s="224"/>
      <c r="DD35" s="224"/>
      <c r="DE35" s="224"/>
      <c r="DF35" s="327"/>
      <c r="DG35" s="327"/>
      <c r="DH35" s="327"/>
      <c r="DI35" s="327"/>
      <c r="DJ35" s="327"/>
      <c r="DK35" s="328" t="s">
        <v>357</v>
      </c>
      <c r="DL35" s="328"/>
      <c r="DM35" s="329"/>
      <c r="DN35" s="329"/>
      <c r="DO35" s="329"/>
      <c r="DP35" s="329"/>
      <c r="DQ35" s="326" t="s">
        <v>295</v>
      </c>
      <c r="DR35" s="326"/>
      <c r="DS35" s="326"/>
      <c r="DT35" s="224"/>
      <c r="DU35" s="224"/>
      <c r="DV35" s="224"/>
      <c r="DW35" s="224"/>
      <c r="DX35" s="224"/>
      <c r="DY35" s="327"/>
      <c r="DZ35" s="327"/>
      <c r="EA35" s="327"/>
      <c r="EB35" s="327"/>
      <c r="EC35" s="327"/>
      <c r="ED35" s="328" t="s">
        <v>357</v>
      </c>
      <c r="EE35" s="328"/>
      <c r="EF35" s="329"/>
      <c r="EG35" s="329"/>
      <c r="EH35" s="329"/>
      <c r="EI35" s="329"/>
    </row>
    <row r="36" spans="2:139" x14ac:dyDescent="0.2">
      <c r="B36" s="326"/>
      <c r="C36" s="326"/>
      <c r="D36" s="353"/>
      <c r="E36" s="353"/>
      <c r="F36" s="353"/>
      <c r="G36" s="353"/>
      <c r="H36" s="353"/>
      <c r="I36" s="353"/>
      <c r="J36" s="349"/>
      <c r="K36" s="349"/>
      <c r="L36" s="349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348"/>
      <c r="AF36" s="348"/>
      <c r="AG36" s="348"/>
      <c r="AH36" s="348"/>
      <c r="AI36" s="347"/>
      <c r="AJ36" s="347"/>
      <c r="AK36" s="347"/>
      <c r="AL36" s="347"/>
      <c r="AM36" s="327"/>
      <c r="AN36" s="327"/>
      <c r="AO36" s="327"/>
      <c r="AP36" s="327"/>
      <c r="AQ36" s="327"/>
      <c r="AR36" s="327"/>
      <c r="AS36" s="326" t="s">
        <v>130</v>
      </c>
      <c r="AT36" s="326"/>
      <c r="AU36" s="326"/>
      <c r="AV36" s="224"/>
      <c r="AW36" s="224"/>
      <c r="AX36" s="224"/>
      <c r="AY36" s="224"/>
      <c r="AZ36" s="224"/>
      <c r="BA36" s="327"/>
      <c r="BB36" s="327"/>
      <c r="BC36" s="327"/>
      <c r="BD36" s="327"/>
      <c r="BE36" s="327"/>
      <c r="BF36" s="328" t="s">
        <v>358</v>
      </c>
      <c r="BG36" s="328"/>
      <c r="BH36" s="329"/>
      <c r="BI36" s="329"/>
      <c r="BJ36" s="329"/>
      <c r="BK36" s="329"/>
      <c r="BL36" s="326" t="s">
        <v>130</v>
      </c>
      <c r="BM36" s="326"/>
      <c r="BN36" s="326"/>
      <c r="BO36" s="224"/>
      <c r="BP36" s="224"/>
      <c r="BQ36" s="224"/>
      <c r="BR36" s="224"/>
      <c r="BS36" s="224"/>
      <c r="BT36" s="327"/>
      <c r="BU36" s="327"/>
      <c r="BV36" s="327"/>
      <c r="BW36" s="327"/>
      <c r="BX36" s="327"/>
      <c r="BY36" s="328" t="s">
        <v>358</v>
      </c>
      <c r="BZ36" s="328"/>
      <c r="CA36" s="329"/>
      <c r="CB36" s="329"/>
      <c r="CC36" s="329"/>
      <c r="CD36" s="329"/>
      <c r="CE36" s="326" t="s">
        <v>130</v>
      </c>
      <c r="CF36" s="326"/>
      <c r="CG36" s="326"/>
      <c r="CH36" s="224"/>
      <c r="CI36" s="224"/>
      <c r="CJ36" s="224"/>
      <c r="CK36" s="224"/>
      <c r="CL36" s="224"/>
      <c r="CM36" s="327"/>
      <c r="CN36" s="327"/>
      <c r="CO36" s="327"/>
      <c r="CP36" s="327"/>
      <c r="CQ36" s="327"/>
      <c r="CR36" s="328" t="s">
        <v>358</v>
      </c>
      <c r="CS36" s="328"/>
      <c r="CT36" s="329"/>
      <c r="CU36" s="329"/>
      <c r="CV36" s="329"/>
      <c r="CW36" s="329"/>
      <c r="CX36" s="326" t="s">
        <v>130</v>
      </c>
      <c r="CY36" s="326"/>
      <c r="CZ36" s="326"/>
      <c r="DA36" s="224"/>
      <c r="DB36" s="224"/>
      <c r="DC36" s="224"/>
      <c r="DD36" s="224"/>
      <c r="DE36" s="224"/>
      <c r="DF36" s="327"/>
      <c r="DG36" s="327"/>
      <c r="DH36" s="327"/>
      <c r="DI36" s="327"/>
      <c r="DJ36" s="327"/>
      <c r="DK36" s="328" t="s">
        <v>358</v>
      </c>
      <c r="DL36" s="328"/>
      <c r="DM36" s="329"/>
      <c r="DN36" s="329"/>
      <c r="DO36" s="329"/>
      <c r="DP36" s="329"/>
      <c r="DQ36" s="326" t="s">
        <v>130</v>
      </c>
      <c r="DR36" s="326"/>
      <c r="DS36" s="326"/>
      <c r="DT36" s="224"/>
      <c r="DU36" s="224"/>
      <c r="DV36" s="224"/>
      <c r="DW36" s="224"/>
      <c r="DX36" s="224"/>
      <c r="DY36" s="327"/>
      <c r="DZ36" s="327"/>
      <c r="EA36" s="327"/>
      <c r="EB36" s="327"/>
      <c r="EC36" s="327"/>
      <c r="ED36" s="328" t="s">
        <v>358</v>
      </c>
      <c r="EE36" s="328"/>
      <c r="EF36" s="329"/>
      <c r="EG36" s="329"/>
      <c r="EH36" s="329"/>
      <c r="EI36" s="329"/>
    </row>
    <row r="37" spans="2:139" ht="13.9" customHeight="1" x14ac:dyDescent="0.2">
      <c r="B37" s="326" t="str">
        <f>'1. IDENTIFICACIÓN Y DESCRIPCIÓN'!G24</f>
        <v>R14</v>
      </c>
      <c r="C37" s="326"/>
      <c r="D37" s="353" t="str">
        <f>'1. IDENTIFICACIÓN Y DESCRIPCIÓN'!H24</f>
        <v>Incumplimiento de la normatividad de PQRS</v>
      </c>
      <c r="E37" s="353"/>
      <c r="F37" s="353"/>
      <c r="G37" s="353"/>
      <c r="H37" s="353"/>
      <c r="I37" s="353"/>
      <c r="J37" s="349" t="str">
        <f>'7. GRAFICA'!H25</f>
        <v>Riesgo Moderado</v>
      </c>
      <c r="K37" s="349"/>
      <c r="L37" s="349"/>
      <c r="M37" s="114" t="str">
        <f>'8. MAPA'!AO25</f>
        <v xml:space="preserve">* Existen indicadores en los procesos que pueden alimentar la evaluacion de los tiempos de respuesta de los derechos de peticion radicados 
* Se cuenta desde la Oficina  Juridica y de GPAU con profesionales de apoyo que realizan seguimiento y evaluación de los tiempos de respuesta </v>
      </c>
      <c r="N37" s="114"/>
      <c r="O37" s="114"/>
      <c r="P37" s="114"/>
      <c r="Q37" s="114"/>
      <c r="R37" s="114"/>
      <c r="S37" s="114" t="str">
        <f>'8. MAPA'!BB25</f>
        <v>Se deben tomar las medidas para bajar la criticidad del riesgo; se deben establecer nuevos controles y/o mejorar los controles existentes (prevenir el riesgo, proteger, compartir)</v>
      </c>
      <c r="T37" s="114"/>
      <c r="U37" s="114"/>
      <c r="V37" s="114"/>
      <c r="W37" s="114"/>
      <c r="X37" s="114"/>
      <c r="Y37" s="114" t="str">
        <f>'8. MAPA'!BG25</f>
        <v>* Actualizar manual de funciones
*Realizar capacitacion al interior de la institucion en relacion al manual de funciones y reglamento intero
*Crear puntos de control en el seguimiento e implementacion del manual de funciones</v>
      </c>
      <c r="Z37" s="114"/>
      <c r="AA37" s="114"/>
      <c r="AB37" s="114"/>
      <c r="AC37" s="114"/>
      <c r="AD37" s="114"/>
      <c r="AE37" s="348"/>
      <c r="AF37" s="348"/>
      <c r="AG37" s="348"/>
      <c r="AH37" s="348"/>
      <c r="AI37" s="347" t="str">
        <f>+'8. MAPA'!BP26</f>
        <v>Lider Gestión Financiera</v>
      </c>
      <c r="AJ37" s="347"/>
      <c r="AK37" s="347"/>
      <c r="AL37" s="347"/>
      <c r="AM37" s="327" t="str">
        <f>'8. MAPA'!CB25</f>
        <v>Oportunidad en la Contestación PQRS</v>
      </c>
      <c r="AN37" s="327"/>
      <c r="AO37" s="327"/>
      <c r="AP37" s="327"/>
      <c r="AQ37" s="327"/>
      <c r="AR37" s="327"/>
      <c r="AS37" s="326" t="s">
        <v>295</v>
      </c>
      <c r="AT37" s="326"/>
      <c r="AU37" s="326"/>
      <c r="AV37" s="224"/>
      <c r="AW37" s="224"/>
      <c r="AX37" s="224"/>
      <c r="AY37" s="224"/>
      <c r="AZ37" s="224"/>
      <c r="BA37" s="327"/>
      <c r="BB37" s="327"/>
      <c r="BC37" s="327"/>
      <c r="BD37" s="327"/>
      <c r="BE37" s="327"/>
      <c r="BF37" s="328" t="s">
        <v>357</v>
      </c>
      <c r="BG37" s="328"/>
      <c r="BH37" s="329"/>
      <c r="BI37" s="329"/>
      <c r="BJ37" s="329"/>
      <c r="BK37" s="329"/>
      <c r="BL37" s="326" t="s">
        <v>295</v>
      </c>
      <c r="BM37" s="326"/>
      <c r="BN37" s="326"/>
      <c r="BO37" s="224"/>
      <c r="BP37" s="224"/>
      <c r="BQ37" s="224"/>
      <c r="BR37" s="224"/>
      <c r="BS37" s="224"/>
      <c r="BT37" s="327"/>
      <c r="BU37" s="327"/>
      <c r="BV37" s="327"/>
      <c r="BW37" s="327"/>
      <c r="BX37" s="327"/>
      <c r="BY37" s="328" t="s">
        <v>357</v>
      </c>
      <c r="BZ37" s="328"/>
      <c r="CA37" s="329"/>
      <c r="CB37" s="329"/>
      <c r="CC37" s="329"/>
      <c r="CD37" s="329"/>
      <c r="CE37" s="326" t="s">
        <v>295</v>
      </c>
      <c r="CF37" s="326"/>
      <c r="CG37" s="326"/>
      <c r="CH37" s="224"/>
      <c r="CI37" s="224"/>
      <c r="CJ37" s="224"/>
      <c r="CK37" s="224"/>
      <c r="CL37" s="224"/>
      <c r="CM37" s="327"/>
      <c r="CN37" s="327"/>
      <c r="CO37" s="327"/>
      <c r="CP37" s="327"/>
      <c r="CQ37" s="327"/>
      <c r="CR37" s="328" t="s">
        <v>357</v>
      </c>
      <c r="CS37" s="328"/>
      <c r="CT37" s="329"/>
      <c r="CU37" s="329"/>
      <c r="CV37" s="329"/>
      <c r="CW37" s="329"/>
      <c r="CX37" s="326" t="s">
        <v>295</v>
      </c>
      <c r="CY37" s="326"/>
      <c r="CZ37" s="326"/>
      <c r="DA37" s="224"/>
      <c r="DB37" s="224"/>
      <c r="DC37" s="224"/>
      <c r="DD37" s="224"/>
      <c r="DE37" s="224"/>
      <c r="DF37" s="327"/>
      <c r="DG37" s="327"/>
      <c r="DH37" s="327"/>
      <c r="DI37" s="327"/>
      <c r="DJ37" s="327"/>
      <c r="DK37" s="328" t="s">
        <v>357</v>
      </c>
      <c r="DL37" s="328"/>
      <c r="DM37" s="329"/>
      <c r="DN37" s="329"/>
      <c r="DO37" s="329"/>
      <c r="DP37" s="329"/>
      <c r="DQ37" s="326" t="s">
        <v>295</v>
      </c>
      <c r="DR37" s="326"/>
      <c r="DS37" s="326"/>
      <c r="DT37" s="224"/>
      <c r="DU37" s="224"/>
      <c r="DV37" s="224"/>
      <c r="DW37" s="224"/>
      <c r="DX37" s="224"/>
      <c r="DY37" s="327"/>
      <c r="DZ37" s="327"/>
      <c r="EA37" s="327"/>
      <c r="EB37" s="327"/>
      <c r="EC37" s="327"/>
      <c r="ED37" s="328" t="s">
        <v>357</v>
      </c>
      <c r="EE37" s="328"/>
      <c r="EF37" s="329"/>
      <c r="EG37" s="329"/>
      <c r="EH37" s="329"/>
      <c r="EI37" s="329"/>
    </row>
    <row r="38" spans="2:139" x14ac:dyDescent="0.2">
      <c r="B38" s="326"/>
      <c r="C38" s="326"/>
      <c r="D38" s="353"/>
      <c r="E38" s="353"/>
      <c r="F38" s="353"/>
      <c r="G38" s="353"/>
      <c r="H38" s="353"/>
      <c r="I38" s="353"/>
      <c r="J38" s="349"/>
      <c r="K38" s="349"/>
      <c r="L38" s="349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348"/>
      <c r="AF38" s="348"/>
      <c r="AG38" s="348"/>
      <c r="AH38" s="348"/>
      <c r="AI38" s="347"/>
      <c r="AJ38" s="347"/>
      <c r="AK38" s="347"/>
      <c r="AL38" s="347"/>
      <c r="AM38" s="327"/>
      <c r="AN38" s="327"/>
      <c r="AO38" s="327"/>
      <c r="AP38" s="327"/>
      <c r="AQ38" s="327"/>
      <c r="AR38" s="327"/>
      <c r="AS38" s="326" t="s">
        <v>130</v>
      </c>
      <c r="AT38" s="326"/>
      <c r="AU38" s="326"/>
      <c r="AV38" s="224"/>
      <c r="AW38" s="224"/>
      <c r="AX38" s="224"/>
      <c r="AY38" s="224"/>
      <c r="AZ38" s="224"/>
      <c r="BA38" s="327"/>
      <c r="BB38" s="327"/>
      <c r="BC38" s="327"/>
      <c r="BD38" s="327"/>
      <c r="BE38" s="327"/>
      <c r="BF38" s="328" t="s">
        <v>358</v>
      </c>
      <c r="BG38" s="328"/>
      <c r="BH38" s="329"/>
      <c r="BI38" s="329"/>
      <c r="BJ38" s="329"/>
      <c r="BK38" s="329"/>
      <c r="BL38" s="326" t="s">
        <v>130</v>
      </c>
      <c r="BM38" s="326"/>
      <c r="BN38" s="326"/>
      <c r="BO38" s="224"/>
      <c r="BP38" s="224"/>
      <c r="BQ38" s="224"/>
      <c r="BR38" s="224"/>
      <c r="BS38" s="224"/>
      <c r="BT38" s="327"/>
      <c r="BU38" s="327"/>
      <c r="BV38" s="327"/>
      <c r="BW38" s="327"/>
      <c r="BX38" s="327"/>
      <c r="BY38" s="328" t="s">
        <v>358</v>
      </c>
      <c r="BZ38" s="328"/>
      <c r="CA38" s="329"/>
      <c r="CB38" s="329"/>
      <c r="CC38" s="329"/>
      <c r="CD38" s="329"/>
      <c r="CE38" s="326" t="s">
        <v>130</v>
      </c>
      <c r="CF38" s="326"/>
      <c r="CG38" s="326"/>
      <c r="CH38" s="224"/>
      <c r="CI38" s="224"/>
      <c r="CJ38" s="224"/>
      <c r="CK38" s="224"/>
      <c r="CL38" s="224"/>
      <c r="CM38" s="327"/>
      <c r="CN38" s="327"/>
      <c r="CO38" s="327"/>
      <c r="CP38" s="327"/>
      <c r="CQ38" s="327"/>
      <c r="CR38" s="328" t="s">
        <v>358</v>
      </c>
      <c r="CS38" s="328"/>
      <c r="CT38" s="329"/>
      <c r="CU38" s="329"/>
      <c r="CV38" s="329"/>
      <c r="CW38" s="329"/>
      <c r="CX38" s="326" t="s">
        <v>130</v>
      </c>
      <c r="CY38" s="326"/>
      <c r="CZ38" s="326"/>
      <c r="DA38" s="224"/>
      <c r="DB38" s="224"/>
      <c r="DC38" s="224"/>
      <c r="DD38" s="224"/>
      <c r="DE38" s="224"/>
      <c r="DF38" s="327"/>
      <c r="DG38" s="327"/>
      <c r="DH38" s="327"/>
      <c r="DI38" s="327"/>
      <c r="DJ38" s="327"/>
      <c r="DK38" s="328" t="s">
        <v>358</v>
      </c>
      <c r="DL38" s="328"/>
      <c r="DM38" s="329"/>
      <c r="DN38" s="329"/>
      <c r="DO38" s="329"/>
      <c r="DP38" s="329"/>
      <c r="DQ38" s="326" t="s">
        <v>130</v>
      </c>
      <c r="DR38" s="326"/>
      <c r="DS38" s="326"/>
      <c r="DT38" s="224"/>
      <c r="DU38" s="224"/>
      <c r="DV38" s="224"/>
      <c r="DW38" s="224"/>
      <c r="DX38" s="224"/>
      <c r="DY38" s="327"/>
      <c r="DZ38" s="327"/>
      <c r="EA38" s="327"/>
      <c r="EB38" s="327"/>
      <c r="EC38" s="327"/>
      <c r="ED38" s="328" t="s">
        <v>358</v>
      </c>
      <c r="EE38" s="328"/>
      <c r="EF38" s="329"/>
      <c r="EG38" s="329"/>
      <c r="EH38" s="329"/>
      <c r="EI38" s="329"/>
    </row>
    <row r="39" spans="2:139" ht="13.9" customHeight="1" x14ac:dyDescent="0.2">
      <c r="B39" s="326" t="str">
        <f>'1. IDENTIFICACIÓN Y DESCRIPCIÓN'!G25</f>
        <v>R15</v>
      </c>
      <c r="C39" s="326"/>
      <c r="D39" s="353" t="str">
        <f>'1. IDENTIFICACIÓN Y DESCRIPCIÓN'!H25</f>
        <v>Incumplimiento de las metas de recaudo de la ESE</v>
      </c>
      <c r="E39" s="353"/>
      <c r="F39" s="353"/>
      <c r="G39" s="353"/>
      <c r="H39" s="353"/>
      <c r="I39" s="353"/>
      <c r="J39" s="349" t="str">
        <f>'7. GRAFICA'!H26</f>
        <v>Riesgo Moderado</v>
      </c>
      <c r="K39" s="349"/>
      <c r="L39" s="349"/>
      <c r="M39" s="114" t="str">
        <f>'8. MAPA'!AO26</f>
        <v>* Proyección mensual de recaudo por tipo de pagador y con base en cuentas por cobrar, rezago pagos de la vigencia y radicación de facturación.
* Metas de recaudo por ejecutivo de cuenta o por responsable.</v>
      </c>
      <c r="N39" s="114"/>
      <c r="O39" s="114"/>
      <c r="P39" s="114"/>
      <c r="Q39" s="114"/>
      <c r="R39" s="114"/>
      <c r="S39" s="114" t="str">
        <f>'8. MAPA'!BB26</f>
        <v>Se deben tomar las medidas para bajar la criticidad del riesgo; se deben establecer nuevos controles y/o mejorar los controles existentes (prevenir el riesgo, proteger, compartir)</v>
      </c>
      <c r="T39" s="114"/>
      <c r="U39" s="114"/>
      <c r="V39" s="114"/>
      <c r="W39" s="114"/>
      <c r="X39" s="114"/>
      <c r="Y39" s="114" t="str">
        <f>'8. MAPA'!BG26</f>
        <v xml:space="preserve">*Actualizar los procedimientos de gestion de talento humano
* Realizar auditoria s del proceso de gestion de talento humano 
*  Verificación interna de los requisitos para vinculación de personal
*Fortalecer los mecanismo de comunicación e informacion de requerimientos de talento humano </v>
      </c>
      <c r="Z39" s="114"/>
      <c r="AA39" s="114"/>
      <c r="AB39" s="114"/>
      <c r="AC39" s="114"/>
      <c r="AD39" s="114"/>
      <c r="AE39" s="348"/>
      <c r="AF39" s="348"/>
      <c r="AG39" s="348"/>
      <c r="AH39" s="348"/>
      <c r="AI39" s="347" t="str">
        <f>+'8. MAPA'!BP26</f>
        <v>Lider Gestión Financiera</v>
      </c>
      <c r="AJ39" s="347"/>
      <c r="AK39" s="347"/>
      <c r="AL39" s="347"/>
      <c r="AM39" s="327" t="str">
        <f>'8. MAPA'!CB26</f>
        <v>Cumplimiento Metas de Recaudo de la ESE</v>
      </c>
      <c r="AN39" s="327"/>
      <c r="AO39" s="327"/>
      <c r="AP39" s="327"/>
      <c r="AQ39" s="327"/>
      <c r="AR39" s="327"/>
      <c r="AS39" s="326" t="s">
        <v>295</v>
      </c>
      <c r="AT39" s="326"/>
      <c r="AU39" s="326"/>
      <c r="AV39" s="224"/>
      <c r="AW39" s="224"/>
      <c r="AX39" s="224"/>
      <c r="AY39" s="224"/>
      <c r="AZ39" s="224"/>
      <c r="BA39" s="327"/>
      <c r="BB39" s="327"/>
      <c r="BC39" s="327"/>
      <c r="BD39" s="327"/>
      <c r="BE39" s="327"/>
      <c r="BF39" s="328" t="s">
        <v>357</v>
      </c>
      <c r="BG39" s="328"/>
      <c r="BH39" s="329"/>
      <c r="BI39" s="329"/>
      <c r="BJ39" s="329"/>
      <c r="BK39" s="329"/>
      <c r="BL39" s="326" t="s">
        <v>295</v>
      </c>
      <c r="BM39" s="326"/>
      <c r="BN39" s="326"/>
      <c r="BO39" s="224"/>
      <c r="BP39" s="224"/>
      <c r="BQ39" s="224"/>
      <c r="BR39" s="224"/>
      <c r="BS39" s="224"/>
      <c r="BT39" s="327"/>
      <c r="BU39" s="327"/>
      <c r="BV39" s="327"/>
      <c r="BW39" s="327"/>
      <c r="BX39" s="327"/>
      <c r="BY39" s="328" t="s">
        <v>357</v>
      </c>
      <c r="BZ39" s="328"/>
      <c r="CA39" s="329"/>
      <c r="CB39" s="329"/>
      <c r="CC39" s="329"/>
      <c r="CD39" s="329"/>
      <c r="CE39" s="326" t="s">
        <v>295</v>
      </c>
      <c r="CF39" s="326"/>
      <c r="CG39" s="326"/>
      <c r="CH39" s="224"/>
      <c r="CI39" s="224"/>
      <c r="CJ39" s="224"/>
      <c r="CK39" s="224"/>
      <c r="CL39" s="224"/>
      <c r="CM39" s="327"/>
      <c r="CN39" s="327"/>
      <c r="CO39" s="327"/>
      <c r="CP39" s="327"/>
      <c r="CQ39" s="327"/>
      <c r="CR39" s="328" t="s">
        <v>357</v>
      </c>
      <c r="CS39" s="328"/>
      <c r="CT39" s="329"/>
      <c r="CU39" s="329"/>
      <c r="CV39" s="329"/>
      <c r="CW39" s="329"/>
      <c r="CX39" s="326" t="s">
        <v>295</v>
      </c>
      <c r="CY39" s="326"/>
      <c r="CZ39" s="326"/>
      <c r="DA39" s="224"/>
      <c r="DB39" s="224"/>
      <c r="DC39" s="224"/>
      <c r="DD39" s="224"/>
      <c r="DE39" s="224"/>
      <c r="DF39" s="327"/>
      <c r="DG39" s="327"/>
      <c r="DH39" s="327"/>
      <c r="DI39" s="327"/>
      <c r="DJ39" s="327"/>
      <c r="DK39" s="328" t="s">
        <v>357</v>
      </c>
      <c r="DL39" s="328"/>
      <c r="DM39" s="329"/>
      <c r="DN39" s="329"/>
      <c r="DO39" s="329"/>
      <c r="DP39" s="329"/>
      <c r="DQ39" s="326" t="s">
        <v>295</v>
      </c>
      <c r="DR39" s="326"/>
      <c r="DS39" s="326"/>
      <c r="DT39" s="224"/>
      <c r="DU39" s="224"/>
      <c r="DV39" s="224"/>
      <c r="DW39" s="224"/>
      <c r="DX39" s="224"/>
      <c r="DY39" s="327"/>
      <c r="DZ39" s="327"/>
      <c r="EA39" s="327"/>
      <c r="EB39" s="327"/>
      <c r="EC39" s="327"/>
      <c r="ED39" s="328" t="s">
        <v>357</v>
      </c>
      <c r="EE39" s="328"/>
      <c r="EF39" s="329"/>
      <c r="EG39" s="329"/>
      <c r="EH39" s="329"/>
      <c r="EI39" s="329"/>
    </row>
    <row r="40" spans="2:139" x14ac:dyDescent="0.2">
      <c r="B40" s="326"/>
      <c r="C40" s="326"/>
      <c r="D40" s="353"/>
      <c r="E40" s="353"/>
      <c r="F40" s="353"/>
      <c r="G40" s="353"/>
      <c r="H40" s="353"/>
      <c r="I40" s="353"/>
      <c r="J40" s="349"/>
      <c r="K40" s="349"/>
      <c r="L40" s="349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348"/>
      <c r="AF40" s="348"/>
      <c r="AG40" s="348"/>
      <c r="AH40" s="348"/>
      <c r="AI40" s="347"/>
      <c r="AJ40" s="347"/>
      <c r="AK40" s="347"/>
      <c r="AL40" s="347"/>
      <c r="AM40" s="327"/>
      <c r="AN40" s="327"/>
      <c r="AO40" s="327"/>
      <c r="AP40" s="327"/>
      <c r="AQ40" s="327"/>
      <c r="AR40" s="327"/>
      <c r="AS40" s="326" t="s">
        <v>130</v>
      </c>
      <c r="AT40" s="326"/>
      <c r="AU40" s="326"/>
      <c r="AV40" s="224"/>
      <c r="AW40" s="224"/>
      <c r="AX40" s="224"/>
      <c r="AY40" s="224"/>
      <c r="AZ40" s="224"/>
      <c r="BA40" s="327"/>
      <c r="BB40" s="327"/>
      <c r="BC40" s="327"/>
      <c r="BD40" s="327"/>
      <c r="BE40" s="327"/>
      <c r="BF40" s="328" t="s">
        <v>358</v>
      </c>
      <c r="BG40" s="328"/>
      <c r="BH40" s="329"/>
      <c r="BI40" s="329"/>
      <c r="BJ40" s="329"/>
      <c r="BK40" s="329"/>
      <c r="BL40" s="326" t="s">
        <v>130</v>
      </c>
      <c r="BM40" s="326"/>
      <c r="BN40" s="326"/>
      <c r="BO40" s="224"/>
      <c r="BP40" s="224"/>
      <c r="BQ40" s="224"/>
      <c r="BR40" s="224"/>
      <c r="BS40" s="224"/>
      <c r="BT40" s="327"/>
      <c r="BU40" s="327"/>
      <c r="BV40" s="327"/>
      <c r="BW40" s="327"/>
      <c r="BX40" s="327"/>
      <c r="BY40" s="328" t="s">
        <v>358</v>
      </c>
      <c r="BZ40" s="328"/>
      <c r="CA40" s="329"/>
      <c r="CB40" s="329"/>
      <c r="CC40" s="329"/>
      <c r="CD40" s="329"/>
      <c r="CE40" s="326" t="s">
        <v>130</v>
      </c>
      <c r="CF40" s="326"/>
      <c r="CG40" s="326"/>
      <c r="CH40" s="224"/>
      <c r="CI40" s="224"/>
      <c r="CJ40" s="224"/>
      <c r="CK40" s="224"/>
      <c r="CL40" s="224"/>
      <c r="CM40" s="327"/>
      <c r="CN40" s="327"/>
      <c r="CO40" s="327"/>
      <c r="CP40" s="327"/>
      <c r="CQ40" s="327"/>
      <c r="CR40" s="328" t="s">
        <v>358</v>
      </c>
      <c r="CS40" s="328"/>
      <c r="CT40" s="329"/>
      <c r="CU40" s="329"/>
      <c r="CV40" s="329"/>
      <c r="CW40" s="329"/>
      <c r="CX40" s="326" t="s">
        <v>130</v>
      </c>
      <c r="CY40" s="326"/>
      <c r="CZ40" s="326"/>
      <c r="DA40" s="224"/>
      <c r="DB40" s="224"/>
      <c r="DC40" s="224"/>
      <c r="DD40" s="224"/>
      <c r="DE40" s="224"/>
      <c r="DF40" s="327"/>
      <c r="DG40" s="327"/>
      <c r="DH40" s="327"/>
      <c r="DI40" s="327"/>
      <c r="DJ40" s="327"/>
      <c r="DK40" s="328" t="s">
        <v>358</v>
      </c>
      <c r="DL40" s="328"/>
      <c r="DM40" s="329"/>
      <c r="DN40" s="329"/>
      <c r="DO40" s="329"/>
      <c r="DP40" s="329"/>
      <c r="DQ40" s="326" t="s">
        <v>130</v>
      </c>
      <c r="DR40" s="326"/>
      <c r="DS40" s="326"/>
      <c r="DT40" s="224"/>
      <c r="DU40" s="224"/>
      <c r="DV40" s="224"/>
      <c r="DW40" s="224"/>
      <c r="DX40" s="224"/>
      <c r="DY40" s="327"/>
      <c r="DZ40" s="327"/>
      <c r="EA40" s="327"/>
      <c r="EB40" s="327"/>
      <c r="EC40" s="327"/>
      <c r="ED40" s="328" t="s">
        <v>358</v>
      </c>
      <c r="EE40" s="328"/>
      <c r="EF40" s="329"/>
      <c r="EG40" s="329"/>
      <c r="EH40" s="329"/>
      <c r="EI40" s="329"/>
    </row>
    <row r="41" spans="2:139" ht="13.9" customHeight="1" x14ac:dyDescent="0.2">
      <c r="B41" s="326" t="str">
        <f>'1. IDENTIFICACIÓN Y DESCRIPCIÓN'!G26</f>
        <v>R16</v>
      </c>
      <c r="C41" s="326"/>
      <c r="D41" s="353" t="str">
        <f>'1. IDENTIFICACIÓN Y DESCRIPCIÓN'!H26</f>
        <v>Deterioro del clima laboral</v>
      </c>
      <c r="E41" s="353"/>
      <c r="F41" s="353"/>
      <c r="G41" s="353"/>
      <c r="H41" s="353"/>
      <c r="I41" s="353"/>
      <c r="J41" s="350" t="str">
        <f>'7. GRAFICA'!H27</f>
        <v>Riesgo Alto</v>
      </c>
      <c r="K41" s="350"/>
      <c r="L41" s="350"/>
      <c r="M41" s="114" t="str">
        <f>'8. MAPA'!AO27</f>
        <v>* Implementación  de un Programa de Entrenamiento y Modelo de Competencias.
* Fortalecer la inducción y Reinducción del personal 
* Documentar e implementar los planes de Bienestar e incentivos, Formación y Desarrollo de acuerdo a los procedimientos y formatos establecidos. 
* Implementar un Programa de Humanización de los servicios.
* Documentar los indicadores de gestión del proceso.</v>
      </c>
      <c r="N41" s="114"/>
      <c r="O41" s="114"/>
      <c r="P41" s="114"/>
      <c r="Q41" s="114"/>
      <c r="R41" s="114"/>
      <c r="S41" s="114" t="str">
        <f>'8. MAPA'!BB27</f>
        <v>Se deben tomar las medidas para bajar la criticidad del riesgo; se deben establecer nuevos controles y/o mejorar los controles existentes (prevenir el riesgo, proteger, compartir)</v>
      </c>
      <c r="T41" s="114"/>
      <c r="U41" s="114"/>
      <c r="V41" s="114"/>
      <c r="W41" s="114"/>
      <c r="X41" s="114"/>
      <c r="Y41" s="114" t="str">
        <f>'8. MAPA'!BG27</f>
        <v>Desarrollar un instrumento para la medicion del clima laboral y generar estrategias de intervención</v>
      </c>
      <c r="Z41" s="114"/>
      <c r="AA41" s="114"/>
      <c r="AB41" s="114"/>
      <c r="AC41" s="114"/>
      <c r="AD41" s="114"/>
      <c r="AE41" s="348"/>
      <c r="AF41" s="348"/>
      <c r="AG41" s="348"/>
      <c r="AH41" s="348"/>
      <c r="AI41" s="347" t="str">
        <f>+'8. MAPA'!BP27</f>
        <v>Lider de Gestión Humana</v>
      </c>
      <c r="AJ41" s="347"/>
      <c r="AK41" s="347"/>
      <c r="AL41" s="347"/>
      <c r="AM41" s="327" t="str">
        <f>'8. MAPA'!CB27</f>
        <v>Medición de Clima Laboral</v>
      </c>
      <c r="AN41" s="327"/>
      <c r="AO41" s="327"/>
      <c r="AP41" s="327"/>
      <c r="AQ41" s="327"/>
      <c r="AR41" s="327"/>
      <c r="AS41" s="326" t="s">
        <v>295</v>
      </c>
      <c r="AT41" s="326"/>
      <c r="AU41" s="326"/>
      <c r="AV41" s="224"/>
      <c r="AW41" s="224"/>
      <c r="AX41" s="224"/>
      <c r="AY41" s="224"/>
      <c r="AZ41" s="224"/>
      <c r="BA41" s="327"/>
      <c r="BB41" s="327"/>
      <c r="BC41" s="327"/>
      <c r="BD41" s="327"/>
      <c r="BE41" s="327"/>
      <c r="BF41" s="328" t="s">
        <v>357</v>
      </c>
      <c r="BG41" s="328"/>
      <c r="BH41" s="329"/>
      <c r="BI41" s="329"/>
      <c r="BJ41" s="329"/>
      <c r="BK41" s="329"/>
      <c r="BL41" s="326" t="s">
        <v>295</v>
      </c>
      <c r="BM41" s="326"/>
      <c r="BN41" s="326"/>
      <c r="BO41" s="224"/>
      <c r="BP41" s="224"/>
      <c r="BQ41" s="224"/>
      <c r="BR41" s="224"/>
      <c r="BS41" s="224"/>
      <c r="BT41" s="327"/>
      <c r="BU41" s="327"/>
      <c r="BV41" s="327"/>
      <c r="BW41" s="327"/>
      <c r="BX41" s="327"/>
      <c r="BY41" s="328" t="s">
        <v>357</v>
      </c>
      <c r="BZ41" s="328"/>
      <c r="CA41" s="329"/>
      <c r="CB41" s="329"/>
      <c r="CC41" s="329"/>
      <c r="CD41" s="329"/>
      <c r="CE41" s="326" t="s">
        <v>295</v>
      </c>
      <c r="CF41" s="326"/>
      <c r="CG41" s="326"/>
      <c r="CH41" s="224"/>
      <c r="CI41" s="224"/>
      <c r="CJ41" s="224"/>
      <c r="CK41" s="224"/>
      <c r="CL41" s="224"/>
      <c r="CM41" s="327"/>
      <c r="CN41" s="327"/>
      <c r="CO41" s="327"/>
      <c r="CP41" s="327"/>
      <c r="CQ41" s="327"/>
      <c r="CR41" s="328" t="s">
        <v>357</v>
      </c>
      <c r="CS41" s="328"/>
      <c r="CT41" s="329"/>
      <c r="CU41" s="329"/>
      <c r="CV41" s="329"/>
      <c r="CW41" s="329"/>
      <c r="CX41" s="326" t="s">
        <v>295</v>
      </c>
      <c r="CY41" s="326"/>
      <c r="CZ41" s="326"/>
      <c r="DA41" s="224"/>
      <c r="DB41" s="224"/>
      <c r="DC41" s="224"/>
      <c r="DD41" s="224"/>
      <c r="DE41" s="224"/>
      <c r="DF41" s="327"/>
      <c r="DG41" s="327"/>
      <c r="DH41" s="327"/>
      <c r="DI41" s="327"/>
      <c r="DJ41" s="327"/>
      <c r="DK41" s="328" t="s">
        <v>357</v>
      </c>
      <c r="DL41" s="328"/>
      <c r="DM41" s="329"/>
      <c r="DN41" s="329"/>
      <c r="DO41" s="329"/>
      <c r="DP41" s="329"/>
      <c r="DQ41" s="326" t="s">
        <v>295</v>
      </c>
      <c r="DR41" s="326"/>
      <c r="DS41" s="326"/>
      <c r="DT41" s="224"/>
      <c r="DU41" s="224"/>
      <c r="DV41" s="224"/>
      <c r="DW41" s="224"/>
      <c r="DX41" s="224"/>
      <c r="DY41" s="327"/>
      <c r="DZ41" s="327"/>
      <c r="EA41" s="327"/>
      <c r="EB41" s="327"/>
      <c r="EC41" s="327"/>
      <c r="ED41" s="328" t="s">
        <v>357</v>
      </c>
      <c r="EE41" s="328"/>
      <c r="EF41" s="329"/>
      <c r="EG41" s="329"/>
      <c r="EH41" s="329"/>
      <c r="EI41" s="329"/>
    </row>
    <row r="42" spans="2:139" x14ac:dyDescent="0.2">
      <c r="B42" s="326"/>
      <c r="C42" s="326"/>
      <c r="D42" s="353"/>
      <c r="E42" s="353"/>
      <c r="F42" s="353"/>
      <c r="G42" s="353"/>
      <c r="H42" s="353"/>
      <c r="I42" s="353"/>
      <c r="J42" s="350"/>
      <c r="K42" s="350"/>
      <c r="L42" s="350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348"/>
      <c r="AF42" s="348"/>
      <c r="AG42" s="348"/>
      <c r="AH42" s="348"/>
      <c r="AI42" s="347"/>
      <c r="AJ42" s="347"/>
      <c r="AK42" s="347"/>
      <c r="AL42" s="347"/>
      <c r="AM42" s="327"/>
      <c r="AN42" s="327"/>
      <c r="AO42" s="327"/>
      <c r="AP42" s="327"/>
      <c r="AQ42" s="327"/>
      <c r="AR42" s="327"/>
      <c r="AS42" s="326" t="s">
        <v>130</v>
      </c>
      <c r="AT42" s="326"/>
      <c r="AU42" s="326"/>
      <c r="AV42" s="224"/>
      <c r="AW42" s="224"/>
      <c r="AX42" s="224"/>
      <c r="AY42" s="224"/>
      <c r="AZ42" s="224"/>
      <c r="BA42" s="327"/>
      <c r="BB42" s="327"/>
      <c r="BC42" s="327"/>
      <c r="BD42" s="327"/>
      <c r="BE42" s="327"/>
      <c r="BF42" s="328" t="s">
        <v>358</v>
      </c>
      <c r="BG42" s="328"/>
      <c r="BH42" s="329"/>
      <c r="BI42" s="329"/>
      <c r="BJ42" s="329"/>
      <c r="BK42" s="329"/>
      <c r="BL42" s="326" t="s">
        <v>130</v>
      </c>
      <c r="BM42" s="326"/>
      <c r="BN42" s="326"/>
      <c r="BO42" s="224"/>
      <c r="BP42" s="224"/>
      <c r="BQ42" s="224"/>
      <c r="BR42" s="224"/>
      <c r="BS42" s="224"/>
      <c r="BT42" s="327"/>
      <c r="BU42" s="327"/>
      <c r="BV42" s="327"/>
      <c r="BW42" s="327"/>
      <c r="BX42" s="327"/>
      <c r="BY42" s="328" t="s">
        <v>358</v>
      </c>
      <c r="BZ42" s="328"/>
      <c r="CA42" s="329"/>
      <c r="CB42" s="329"/>
      <c r="CC42" s="329"/>
      <c r="CD42" s="329"/>
      <c r="CE42" s="326" t="s">
        <v>130</v>
      </c>
      <c r="CF42" s="326"/>
      <c r="CG42" s="326"/>
      <c r="CH42" s="224"/>
      <c r="CI42" s="224"/>
      <c r="CJ42" s="224"/>
      <c r="CK42" s="224"/>
      <c r="CL42" s="224"/>
      <c r="CM42" s="327"/>
      <c r="CN42" s="327"/>
      <c r="CO42" s="327"/>
      <c r="CP42" s="327"/>
      <c r="CQ42" s="327"/>
      <c r="CR42" s="328" t="s">
        <v>358</v>
      </c>
      <c r="CS42" s="328"/>
      <c r="CT42" s="329"/>
      <c r="CU42" s="329"/>
      <c r="CV42" s="329"/>
      <c r="CW42" s="329"/>
      <c r="CX42" s="326" t="s">
        <v>130</v>
      </c>
      <c r="CY42" s="326"/>
      <c r="CZ42" s="326"/>
      <c r="DA42" s="224"/>
      <c r="DB42" s="224"/>
      <c r="DC42" s="224"/>
      <c r="DD42" s="224"/>
      <c r="DE42" s="224"/>
      <c r="DF42" s="327"/>
      <c r="DG42" s="327"/>
      <c r="DH42" s="327"/>
      <c r="DI42" s="327"/>
      <c r="DJ42" s="327"/>
      <c r="DK42" s="328" t="s">
        <v>358</v>
      </c>
      <c r="DL42" s="328"/>
      <c r="DM42" s="329"/>
      <c r="DN42" s="329"/>
      <c r="DO42" s="329"/>
      <c r="DP42" s="329"/>
      <c r="DQ42" s="326" t="s">
        <v>130</v>
      </c>
      <c r="DR42" s="326"/>
      <c r="DS42" s="326"/>
      <c r="DT42" s="224"/>
      <c r="DU42" s="224"/>
      <c r="DV42" s="224"/>
      <c r="DW42" s="224"/>
      <c r="DX42" s="224"/>
      <c r="DY42" s="327"/>
      <c r="DZ42" s="327"/>
      <c r="EA42" s="327"/>
      <c r="EB42" s="327"/>
      <c r="EC42" s="327"/>
      <c r="ED42" s="328" t="s">
        <v>358</v>
      </c>
      <c r="EE42" s="328"/>
      <c r="EF42" s="329"/>
      <c r="EG42" s="329"/>
      <c r="EH42" s="329"/>
      <c r="EI42" s="329"/>
    </row>
    <row r="43" spans="2:139" ht="4.9000000000000004" customHeight="1" x14ac:dyDescent="0.2"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45"/>
      <c r="BG43" s="45"/>
      <c r="BH43" s="45"/>
      <c r="BI43" s="45"/>
      <c r="BJ43" s="45"/>
      <c r="BK43" s="45"/>
    </row>
    <row r="44" spans="2:139" x14ac:dyDescent="0.2">
      <c r="B44" s="72"/>
      <c r="C44" s="72"/>
      <c r="D44" s="322" t="s">
        <v>361</v>
      </c>
      <c r="E44" s="322"/>
      <c r="F44" s="322"/>
      <c r="G44" s="322"/>
      <c r="H44" s="322"/>
      <c r="I44" s="322"/>
      <c r="J44" s="318" t="s">
        <v>90</v>
      </c>
      <c r="K44" s="318"/>
      <c r="L44" s="318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3"/>
      <c r="AW44" s="73"/>
      <c r="AX44" s="73"/>
      <c r="AY44" s="73"/>
      <c r="AZ44" s="73"/>
      <c r="BA44" s="72"/>
      <c r="BB44" s="72"/>
      <c r="BC44" s="72"/>
      <c r="BD44" s="72"/>
      <c r="BE44" s="72"/>
      <c r="BF44" s="46"/>
      <c r="BG44" s="46"/>
      <c r="BH44" s="46"/>
      <c r="BI44" s="46"/>
      <c r="BJ44" s="46"/>
      <c r="BK44" s="46"/>
    </row>
    <row r="45" spans="2:139" x14ac:dyDescent="0.2">
      <c r="B45" s="72"/>
      <c r="C45" s="72"/>
      <c r="D45" s="322"/>
      <c r="E45" s="322"/>
      <c r="F45" s="322"/>
      <c r="G45" s="322"/>
      <c r="H45" s="322"/>
      <c r="I45" s="322"/>
      <c r="J45" s="319" t="s">
        <v>69</v>
      </c>
      <c r="K45" s="319"/>
      <c r="L45" s="319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2"/>
      <c r="BG45" s="72"/>
      <c r="BH45" s="72"/>
      <c r="BI45" s="72"/>
      <c r="BJ45" s="72"/>
      <c r="BK45" s="72"/>
    </row>
    <row r="46" spans="2:139" x14ac:dyDescent="0.2">
      <c r="B46" s="24"/>
      <c r="C46" s="24"/>
      <c r="D46" s="322"/>
      <c r="E46" s="322"/>
      <c r="F46" s="322"/>
      <c r="G46" s="322"/>
      <c r="H46" s="322"/>
      <c r="I46" s="322"/>
      <c r="J46" s="320" t="s">
        <v>91</v>
      </c>
      <c r="K46" s="320"/>
      <c r="L46" s="320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74"/>
      <c r="BG46" s="74"/>
      <c r="BH46" s="74"/>
      <c r="BI46" s="74"/>
      <c r="BJ46" s="74"/>
      <c r="BK46" s="74"/>
    </row>
    <row r="47" spans="2:139" x14ac:dyDescent="0.2">
      <c r="B47" s="72"/>
      <c r="C47" s="72"/>
      <c r="D47" s="322"/>
      <c r="E47" s="322"/>
      <c r="F47" s="322"/>
      <c r="G47" s="322"/>
      <c r="H47" s="322"/>
      <c r="I47" s="322"/>
      <c r="J47" s="321" t="s">
        <v>71</v>
      </c>
      <c r="K47" s="321"/>
      <c r="L47" s="321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2"/>
      <c r="BG47" s="72"/>
      <c r="BH47" s="72"/>
      <c r="BI47" s="72"/>
      <c r="BJ47" s="72"/>
      <c r="BK47" s="72"/>
    </row>
    <row r="48" spans="2:139" ht="4.9000000000000004" customHeight="1" x14ac:dyDescent="0.2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3"/>
      <c r="AW48" s="73"/>
      <c r="AX48" s="73"/>
      <c r="AY48" s="73"/>
      <c r="AZ48" s="73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</row>
    <row r="49" spans="2:63" ht="13.9" customHeight="1" x14ac:dyDescent="0.2">
      <c r="B49" s="76" t="s">
        <v>316</v>
      </c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 t="s">
        <v>311</v>
      </c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 t="s">
        <v>313</v>
      </c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4"/>
      <c r="AT49" s="74"/>
      <c r="AU49" s="74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74"/>
      <c r="BG49" s="74"/>
      <c r="BH49" s="74"/>
      <c r="BI49" s="74"/>
      <c r="BJ49" s="74"/>
      <c r="BK49" s="74"/>
    </row>
    <row r="50" spans="2:63" ht="13.9" customHeight="1" x14ac:dyDescent="0.2">
      <c r="B50" s="75" t="s">
        <v>309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 t="s">
        <v>312</v>
      </c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 t="s">
        <v>308</v>
      </c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4"/>
      <c r="AT50" s="74"/>
      <c r="AU50" s="74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74"/>
      <c r="BG50" s="74"/>
      <c r="BH50" s="74"/>
      <c r="BI50" s="74"/>
      <c r="BJ50" s="74"/>
      <c r="BK50" s="74"/>
    </row>
    <row r="51" spans="2:63" ht="13.9" customHeight="1" x14ac:dyDescent="0.2">
      <c r="B51" s="75" t="s">
        <v>310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 t="s">
        <v>314</v>
      </c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 t="s">
        <v>315</v>
      </c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4"/>
      <c r="AT51" s="74"/>
      <c r="AU51" s="74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74"/>
      <c r="BG51" s="74"/>
      <c r="BH51" s="74"/>
      <c r="BI51" s="74"/>
      <c r="BJ51" s="74"/>
      <c r="BK51" s="74"/>
    </row>
    <row r="52" spans="2:63" x14ac:dyDescent="0.2"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74"/>
      <c r="BG52" s="74"/>
      <c r="BH52" s="74"/>
      <c r="BI52" s="74"/>
      <c r="BJ52" s="74"/>
      <c r="BK52" s="74"/>
    </row>
    <row r="53" spans="2:63" x14ac:dyDescent="0.2"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74"/>
      <c r="BG53" s="74"/>
      <c r="BH53" s="74"/>
      <c r="BI53" s="74"/>
      <c r="BJ53" s="74"/>
      <c r="BK53" s="74"/>
    </row>
    <row r="54" spans="2:63" x14ac:dyDescent="0.2"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74"/>
      <c r="BG54" s="74"/>
      <c r="BH54" s="74"/>
      <c r="BI54" s="74"/>
      <c r="BJ54" s="74"/>
      <c r="BK54" s="74"/>
    </row>
    <row r="55" spans="2:63" x14ac:dyDescent="0.2"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74"/>
      <c r="BG55" s="74"/>
      <c r="BH55" s="74"/>
      <c r="BI55" s="74"/>
      <c r="BJ55" s="74"/>
      <c r="BK55" s="74"/>
    </row>
    <row r="56" spans="2:63" x14ac:dyDescent="0.2"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74"/>
      <c r="BG56" s="74"/>
      <c r="BH56" s="74"/>
      <c r="BI56" s="74"/>
      <c r="BJ56" s="74"/>
      <c r="BK56" s="74"/>
    </row>
    <row r="57" spans="2:63" x14ac:dyDescent="0.2"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74"/>
      <c r="BG57" s="74"/>
      <c r="BH57" s="74"/>
      <c r="BI57" s="74"/>
      <c r="BJ57" s="74"/>
      <c r="BK57" s="74"/>
    </row>
    <row r="58" spans="2:63" x14ac:dyDescent="0.2"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74"/>
      <c r="BG58" s="74"/>
      <c r="BH58" s="74"/>
      <c r="BI58" s="74"/>
      <c r="BJ58" s="74"/>
      <c r="BK58" s="74"/>
    </row>
    <row r="59" spans="2:63" x14ac:dyDescent="0.2"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74"/>
      <c r="BG59" s="74"/>
      <c r="BH59" s="74"/>
      <c r="BI59" s="74"/>
      <c r="BJ59" s="74"/>
      <c r="BK59" s="74"/>
    </row>
    <row r="60" spans="2:63" x14ac:dyDescent="0.2"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74"/>
      <c r="BG60" s="74"/>
      <c r="BH60" s="74"/>
      <c r="BI60" s="74"/>
      <c r="BJ60" s="74"/>
      <c r="BK60" s="74"/>
    </row>
    <row r="61" spans="2:63" x14ac:dyDescent="0.2"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74"/>
      <c r="BG61" s="74"/>
      <c r="BH61" s="74"/>
      <c r="BI61" s="74"/>
      <c r="BJ61" s="74"/>
      <c r="BK61" s="74"/>
    </row>
    <row r="62" spans="2:63" x14ac:dyDescent="0.2"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74"/>
      <c r="BG62" s="74"/>
      <c r="BH62" s="74"/>
      <c r="BI62" s="74"/>
      <c r="BJ62" s="74"/>
      <c r="BK62" s="74"/>
    </row>
    <row r="63" spans="2:63" x14ac:dyDescent="0.2"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74"/>
      <c r="BG63" s="74"/>
      <c r="BH63" s="74"/>
      <c r="BI63" s="74"/>
      <c r="BJ63" s="74"/>
      <c r="BK63" s="74"/>
    </row>
    <row r="64" spans="2:63" x14ac:dyDescent="0.2"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74"/>
      <c r="BG64" s="74"/>
      <c r="BH64" s="74"/>
      <c r="BI64" s="74"/>
      <c r="BJ64" s="74"/>
      <c r="BK64" s="74"/>
    </row>
    <row r="65" spans="2:63" x14ac:dyDescent="0.2"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74"/>
      <c r="BG65" s="74"/>
      <c r="BH65" s="74"/>
      <c r="BI65" s="74"/>
      <c r="BJ65" s="74"/>
      <c r="BK65" s="74"/>
    </row>
    <row r="66" spans="2:63" x14ac:dyDescent="0.2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74"/>
      <c r="BG66" s="74"/>
      <c r="BH66" s="74"/>
      <c r="BI66" s="74"/>
      <c r="BJ66" s="74"/>
      <c r="BK66" s="74"/>
    </row>
    <row r="67" spans="2:63" x14ac:dyDescent="0.2"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74"/>
      <c r="BG67" s="74"/>
      <c r="BH67" s="74"/>
      <c r="BI67" s="74"/>
      <c r="BJ67" s="74"/>
      <c r="BK67" s="74"/>
    </row>
    <row r="68" spans="2:63" x14ac:dyDescent="0.2"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74"/>
      <c r="BG68" s="74"/>
      <c r="BH68" s="74"/>
      <c r="BI68" s="74"/>
      <c r="BJ68" s="74"/>
      <c r="BK68" s="74"/>
    </row>
    <row r="69" spans="2:63" x14ac:dyDescent="0.2"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74"/>
      <c r="BG69" s="74"/>
      <c r="BH69" s="74"/>
      <c r="BI69" s="74"/>
      <c r="BJ69" s="74"/>
      <c r="BK69" s="74"/>
    </row>
    <row r="70" spans="2:63" x14ac:dyDescent="0.2"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74"/>
      <c r="BG70" s="74"/>
      <c r="BH70" s="74"/>
      <c r="BI70" s="74"/>
      <c r="BJ70" s="74"/>
      <c r="BK70" s="74"/>
    </row>
    <row r="71" spans="2:63" x14ac:dyDescent="0.2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74"/>
      <c r="BG71" s="74"/>
      <c r="BH71" s="74"/>
      <c r="BI71" s="74"/>
      <c r="BJ71" s="74"/>
      <c r="BK71" s="74"/>
    </row>
    <row r="72" spans="2:63" x14ac:dyDescent="0.2"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74"/>
      <c r="BG72" s="74"/>
      <c r="BH72" s="74"/>
      <c r="BI72" s="74"/>
      <c r="BJ72" s="74"/>
      <c r="BK72" s="74"/>
    </row>
    <row r="73" spans="2:63" x14ac:dyDescent="0.2"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74"/>
      <c r="BG73" s="74"/>
      <c r="BH73" s="74"/>
      <c r="BI73" s="74"/>
      <c r="BJ73" s="74"/>
      <c r="BK73" s="74"/>
    </row>
  </sheetData>
  <sheetProtection selectLockedCells="1" selectUnlockedCells="1"/>
  <mergeCells count="813">
    <mergeCell ref="AG39:AH40"/>
    <mergeCell ref="J37:L38"/>
    <mergeCell ref="AG37:AH38"/>
    <mergeCell ref="AI29:AL30"/>
    <mergeCell ref="AI31:AL32"/>
    <mergeCell ref="B23:C24"/>
    <mergeCell ref="B25:C26"/>
    <mergeCell ref="BL11:CD11"/>
    <mergeCell ref="AG11:AH12"/>
    <mergeCell ref="B39:C40"/>
    <mergeCell ref="B41:C42"/>
    <mergeCell ref="B11:C12"/>
    <mergeCell ref="D11:I12"/>
    <mergeCell ref="D13:I14"/>
    <mergeCell ref="D15:I16"/>
    <mergeCell ref="D17:I18"/>
    <mergeCell ref="D19:I20"/>
    <mergeCell ref="D21:I22"/>
    <mergeCell ref="D23:I24"/>
    <mergeCell ref="B27:C28"/>
    <mergeCell ref="B29:C30"/>
    <mergeCell ref="B31:C32"/>
    <mergeCell ref="B33:C34"/>
    <mergeCell ref="B35:C36"/>
    <mergeCell ref="B37:C38"/>
    <mergeCell ref="B13:C14"/>
    <mergeCell ref="B15:C16"/>
    <mergeCell ref="B17:C18"/>
    <mergeCell ref="B19:C20"/>
    <mergeCell ref="B21:C22"/>
    <mergeCell ref="D37:I38"/>
    <mergeCell ref="D39:I40"/>
    <mergeCell ref="D41:I42"/>
    <mergeCell ref="J11:L12"/>
    <mergeCell ref="J13:L14"/>
    <mergeCell ref="J15:L16"/>
    <mergeCell ref="J17:L18"/>
    <mergeCell ref="J19:L20"/>
    <mergeCell ref="J21:L22"/>
    <mergeCell ref="J23:L24"/>
    <mergeCell ref="D25:I26"/>
    <mergeCell ref="D27:I28"/>
    <mergeCell ref="D29:I30"/>
    <mergeCell ref="D31:I32"/>
    <mergeCell ref="D33:I34"/>
    <mergeCell ref="D35:I36"/>
    <mergeCell ref="J39:L40"/>
    <mergeCell ref="J41:L42"/>
    <mergeCell ref="M11:R12"/>
    <mergeCell ref="M13:R14"/>
    <mergeCell ref="M15:R16"/>
    <mergeCell ref="M17:R18"/>
    <mergeCell ref="M19:R20"/>
    <mergeCell ref="M21:R22"/>
    <mergeCell ref="M23:R24"/>
    <mergeCell ref="M25:R26"/>
    <mergeCell ref="J25:L26"/>
    <mergeCell ref="J27:L28"/>
    <mergeCell ref="J29:L30"/>
    <mergeCell ref="J31:L32"/>
    <mergeCell ref="J33:L34"/>
    <mergeCell ref="J35:L36"/>
    <mergeCell ref="M39:R40"/>
    <mergeCell ref="M41:R42"/>
    <mergeCell ref="S11:X12"/>
    <mergeCell ref="S13:X14"/>
    <mergeCell ref="S15:X16"/>
    <mergeCell ref="S17:X18"/>
    <mergeCell ref="S19:X20"/>
    <mergeCell ref="S21:X22"/>
    <mergeCell ref="S23:X24"/>
    <mergeCell ref="S25:X26"/>
    <mergeCell ref="M27:R28"/>
    <mergeCell ref="M29:R30"/>
    <mergeCell ref="M31:R32"/>
    <mergeCell ref="M33:R34"/>
    <mergeCell ref="M35:R36"/>
    <mergeCell ref="M37:R38"/>
    <mergeCell ref="S39:X40"/>
    <mergeCell ref="S41:X42"/>
    <mergeCell ref="Y11:AD12"/>
    <mergeCell ref="Y13:AD14"/>
    <mergeCell ref="Y15:AD16"/>
    <mergeCell ref="Y17:AD18"/>
    <mergeCell ref="Y19:AD20"/>
    <mergeCell ref="Y21:AD22"/>
    <mergeCell ref="Y23:AD24"/>
    <mergeCell ref="Y25:AD26"/>
    <mergeCell ref="S27:X28"/>
    <mergeCell ref="S29:X30"/>
    <mergeCell ref="S31:X32"/>
    <mergeCell ref="S33:X34"/>
    <mergeCell ref="S35:X36"/>
    <mergeCell ref="S37:X38"/>
    <mergeCell ref="AE27:AF28"/>
    <mergeCell ref="AE29:AF30"/>
    <mergeCell ref="AE31:AF32"/>
    <mergeCell ref="AE33:AF34"/>
    <mergeCell ref="AE35:AF36"/>
    <mergeCell ref="AE37:AF38"/>
    <mergeCell ref="Y39:AD40"/>
    <mergeCell ref="Y41:AD42"/>
    <mergeCell ref="AE11:AF12"/>
    <mergeCell ref="AE13:AF14"/>
    <mergeCell ref="AE15:AF16"/>
    <mergeCell ref="AE17:AF18"/>
    <mergeCell ref="AE19:AF20"/>
    <mergeCell ref="AE21:AF22"/>
    <mergeCell ref="AE23:AF24"/>
    <mergeCell ref="AE25:AF26"/>
    <mergeCell ref="Y27:AD28"/>
    <mergeCell ref="Y29:AD30"/>
    <mergeCell ref="Y31:AD32"/>
    <mergeCell ref="Y33:AD34"/>
    <mergeCell ref="Y35:AD36"/>
    <mergeCell ref="Y37:AD38"/>
    <mergeCell ref="AE39:AF40"/>
    <mergeCell ref="AE41:AF42"/>
    <mergeCell ref="AG29:AH30"/>
    <mergeCell ref="AG31:AH32"/>
    <mergeCell ref="AG33:AH34"/>
    <mergeCell ref="AG35:AH36"/>
    <mergeCell ref="AG13:AH14"/>
    <mergeCell ref="AG15:AH16"/>
    <mergeCell ref="AG17:AH18"/>
    <mergeCell ref="AG19:AH20"/>
    <mergeCell ref="AG21:AH22"/>
    <mergeCell ref="AG23:AH24"/>
    <mergeCell ref="AI13:AL14"/>
    <mergeCell ref="AI15:AL16"/>
    <mergeCell ref="AI17:AL18"/>
    <mergeCell ref="AI19:AL20"/>
    <mergeCell ref="AI21:AL22"/>
    <mergeCell ref="AI23:AL24"/>
    <mergeCell ref="AI25:AL26"/>
    <mergeCell ref="AI27:AL28"/>
    <mergeCell ref="AG25:AH26"/>
    <mergeCell ref="AG27:AH28"/>
    <mergeCell ref="AS24:AU24"/>
    <mergeCell ref="AS25:AU25"/>
    <mergeCell ref="AS26:AU26"/>
    <mergeCell ref="AS27:AU27"/>
    <mergeCell ref="B10:AR10"/>
    <mergeCell ref="AS15:AU15"/>
    <mergeCell ref="AS16:AU16"/>
    <mergeCell ref="AS17:AU17"/>
    <mergeCell ref="AS18:AU18"/>
    <mergeCell ref="AS19:AU19"/>
    <mergeCell ref="AS12:AU12"/>
    <mergeCell ref="AS13:AU13"/>
    <mergeCell ref="AS14:AU14"/>
    <mergeCell ref="AS20:AU20"/>
    <mergeCell ref="AS21:AU21"/>
    <mergeCell ref="AM21:AR22"/>
    <mergeCell ref="AM23:AR24"/>
    <mergeCell ref="AM25:AR26"/>
    <mergeCell ref="AM27:AR28"/>
    <mergeCell ref="AM11:AR12"/>
    <mergeCell ref="AM13:AR14"/>
    <mergeCell ref="AM15:AR16"/>
    <mergeCell ref="AM17:AR18"/>
    <mergeCell ref="AM19:AR20"/>
    <mergeCell ref="AS40:AU40"/>
    <mergeCell ref="AS41:AU41"/>
    <mergeCell ref="AS42:AU42"/>
    <mergeCell ref="AV12:AZ12"/>
    <mergeCell ref="AV13:AZ14"/>
    <mergeCell ref="AV15:AZ16"/>
    <mergeCell ref="AV17:AZ18"/>
    <mergeCell ref="AV19:AZ20"/>
    <mergeCell ref="AV21:AZ22"/>
    <mergeCell ref="AV23:AZ24"/>
    <mergeCell ref="AS34:AU34"/>
    <mergeCell ref="AS35:AU35"/>
    <mergeCell ref="AS36:AU36"/>
    <mergeCell ref="AS37:AU37"/>
    <mergeCell ref="AS38:AU38"/>
    <mergeCell ref="AS39:AU39"/>
    <mergeCell ref="AS28:AU28"/>
    <mergeCell ref="AS29:AU29"/>
    <mergeCell ref="AS30:AU30"/>
    <mergeCell ref="AS31:AU31"/>
    <mergeCell ref="AS32:AU32"/>
    <mergeCell ref="AS33:AU33"/>
    <mergeCell ref="AS22:AU22"/>
    <mergeCell ref="AS23:AU23"/>
    <mergeCell ref="AV41:AZ42"/>
    <mergeCell ref="BA12:BE12"/>
    <mergeCell ref="BA13:BE14"/>
    <mergeCell ref="BA15:BE16"/>
    <mergeCell ref="BA17:BE18"/>
    <mergeCell ref="BA19:BE20"/>
    <mergeCell ref="BA21:BE22"/>
    <mergeCell ref="BA23:BE24"/>
    <mergeCell ref="BA25:BE26"/>
    <mergeCell ref="BA27:BE28"/>
    <mergeCell ref="AV29:AZ30"/>
    <mergeCell ref="AV31:AZ32"/>
    <mergeCell ref="AV33:AZ34"/>
    <mergeCell ref="AV35:AZ36"/>
    <mergeCell ref="AV37:AZ38"/>
    <mergeCell ref="AV39:AZ40"/>
    <mergeCell ref="AV25:AZ26"/>
    <mergeCell ref="AV27:AZ28"/>
    <mergeCell ref="BH24:BK24"/>
    <mergeCell ref="BH25:BK25"/>
    <mergeCell ref="BH26:BK26"/>
    <mergeCell ref="BA41:BE42"/>
    <mergeCell ref="BF12:BK12"/>
    <mergeCell ref="BF13:BG13"/>
    <mergeCell ref="BF14:BG14"/>
    <mergeCell ref="BH13:BK13"/>
    <mergeCell ref="BH14:BK14"/>
    <mergeCell ref="BH15:BK15"/>
    <mergeCell ref="BH16:BK16"/>
    <mergeCell ref="BH17:BK17"/>
    <mergeCell ref="BH18:BK18"/>
    <mergeCell ref="BA29:BE30"/>
    <mergeCell ref="BA31:BE32"/>
    <mergeCell ref="BA33:BE34"/>
    <mergeCell ref="BA35:BE36"/>
    <mergeCell ref="BA37:BE38"/>
    <mergeCell ref="BA39:BE40"/>
    <mergeCell ref="BH19:BK19"/>
    <mergeCell ref="BH20:BK20"/>
    <mergeCell ref="BH40:BK40"/>
    <mergeCell ref="BH41:BK41"/>
    <mergeCell ref="BH42:BK42"/>
    <mergeCell ref="BF15:BG15"/>
    <mergeCell ref="BF17:BG17"/>
    <mergeCell ref="BF16:BG16"/>
    <mergeCell ref="BF18:BG18"/>
    <mergeCell ref="BF19:BG19"/>
    <mergeCell ref="BF20:BG20"/>
    <mergeCell ref="BH33:BK33"/>
    <mergeCell ref="BH34:BK34"/>
    <mergeCell ref="BH35:BK35"/>
    <mergeCell ref="BH36:BK36"/>
    <mergeCell ref="BH37:BK37"/>
    <mergeCell ref="BH38:BK38"/>
    <mergeCell ref="BH27:BK27"/>
    <mergeCell ref="BH28:BK28"/>
    <mergeCell ref="BH29:BK29"/>
    <mergeCell ref="BH30:BK30"/>
    <mergeCell ref="BH31:BK31"/>
    <mergeCell ref="BH32:BK32"/>
    <mergeCell ref="BH21:BK21"/>
    <mergeCell ref="BH22:BK22"/>
    <mergeCell ref="BH23:BK23"/>
    <mergeCell ref="BF39:BG39"/>
    <mergeCell ref="BF40:BG40"/>
    <mergeCell ref="BF41:BG41"/>
    <mergeCell ref="BF42:BG42"/>
    <mergeCell ref="AS11:BK11"/>
    <mergeCell ref="BF33:BG33"/>
    <mergeCell ref="BF34:BG34"/>
    <mergeCell ref="BF35:BG35"/>
    <mergeCell ref="BF36:BG36"/>
    <mergeCell ref="BF37:BG37"/>
    <mergeCell ref="BF38:BG38"/>
    <mergeCell ref="BF27:BG27"/>
    <mergeCell ref="BF28:BG28"/>
    <mergeCell ref="BF29:BG29"/>
    <mergeCell ref="BF30:BG30"/>
    <mergeCell ref="BF31:BG31"/>
    <mergeCell ref="BF32:BG32"/>
    <mergeCell ref="BF21:BG21"/>
    <mergeCell ref="BF22:BG22"/>
    <mergeCell ref="BF23:BG23"/>
    <mergeCell ref="BF24:BG24"/>
    <mergeCell ref="BF25:BG25"/>
    <mergeCell ref="BF26:BG26"/>
    <mergeCell ref="BH39:BK39"/>
    <mergeCell ref="BL12:BN12"/>
    <mergeCell ref="BO12:BS12"/>
    <mergeCell ref="BT12:BX12"/>
    <mergeCell ref="BY12:CD12"/>
    <mergeCell ref="BL13:BN13"/>
    <mergeCell ref="BO13:BS14"/>
    <mergeCell ref="BT13:BX14"/>
    <mergeCell ref="BY13:BZ13"/>
    <mergeCell ref="CA13:CD13"/>
    <mergeCell ref="BL14:BN14"/>
    <mergeCell ref="BL17:BN17"/>
    <mergeCell ref="BO17:BS18"/>
    <mergeCell ref="BT17:BX18"/>
    <mergeCell ref="BY17:BZ17"/>
    <mergeCell ref="CA17:CD17"/>
    <mergeCell ref="BL18:BN18"/>
    <mergeCell ref="BY18:BZ18"/>
    <mergeCell ref="CA18:CD18"/>
    <mergeCell ref="BY14:BZ14"/>
    <mergeCell ref="CA14:CD14"/>
    <mergeCell ref="BL15:BN15"/>
    <mergeCell ref="BO15:BS16"/>
    <mergeCell ref="BT15:BX16"/>
    <mergeCell ref="BY15:BZ15"/>
    <mergeCell ref="CA15:CD15"/>
    <mergeCell ref="BL16:BN16"/>
    <mergeCell ref="BY16:BZ16"/>
    <mergeCell ref="CA16:CD16"/>
    <mergeCell ref="BL21:BN21"/>
    <mergeCell ref="BO21:BS22"/>
    <mergeCell ref="BT21:BX22"/>
    <mergeCell ref="BY21:BZ21"/>
    <mergeCell ref="CA21:CD21"/>
    <mergeCell ref="BL22:BN22"/>
    <mergeCell ref="BY22:BZ22"/>
    <mergeCell ref="CA22:CD22"/>
    <mergeCell ref="BL19:BN19"/>
    <mergeCell ref="BO19:BS20"/>
    <mergeCell ref="BT19:BX20"/>
    <mergeCell ref="BY19:BZ19"/>
    <mergeCell ref="CA19:CD19"/>
    <mergeCell ref="BL20:BN20"/>
    <mergeCell ref="BY20:BZ20"/>
    <mergeCell ref="CA20:CD20"/>
    <mergeCell ref="BL25:BN25"/>
    <mergeCell ref="BO25:BS26"/>
    <mergeCell ref="BT25:BX26"/>
    <mergeCell ref="BY25:BZ25"/>
    <mergeCell ref="CA25:CD25"/>
    <mergeCell ref="BL26:BN26"/>
    <mergeCell ref="BY26:BZ26"/>
    <mergeCell ref="CA26:CD26"/>
    <mergeCell ref="BL23:BN23"/>
    <mergeCell ref="BO23:BS24"/>
    <mergeCell ref="BT23:BX24"/>
    <mergeCell ref="BY23:BZ23"/>
    <mergeCell ref="CA23:CD23"/>
    <mergeCell ref="BL24:BN24"/>
    <mergeCell ref="BY24:BZ24"/>
    <mergeCell ref="CA24:CD24"/>
    <mergeCell ref="BL29:BN29"/>
    <mergeCell ref="BO29:BS30"/>
    <mergeCell ref="BT29:BX30"/>
    <mergeCell ref="BY29:BZ29"/>
    <mergeCell ref="CA29:CD29"/>
    <mergeCell ref="BL30:BN30"/>
    <mergeCell ref="BY30:BZ30"/>
    <mergeCell ref="CA30:CD30"/>
    <mergeCell ref="BL27:BN27"/>
    <mergeCell ref="BO27:BS28"/>
    <mergeCell ref="BT27:BX28"/>
    <mergeCell ref="BY27:BZ27"/>
    <mergeCell ref="CA27:CD27"/>
    <mergeCell ref="BL28:BN28"/>
    <mergeCell ref="BY28:BZ28"/>
    <mergeCell ref="CA28:CD28"/>
    <mergeCell ref="BY31:BZ31"/>
    <mergeCell ref="CA31:CD31"/>
    <mergeCell ref="BL32:BN32"/>
    <mergeCell ref="BY32:BZ32"/>
    <mergeCell ref="CA32:CD32"/>
    <mergeCell ref="BL33:BN33"/>
    <mergeCell ref="BO33:BS34"/>
    <mergeCell ref="BT33:BX34"/>
    <mergeCell ref="BY33:BZ33"/>
    <mergeCell ref="CA33:CD33"/>
    <mergeCell ref="BL31:BN31"/>
    <mergeCell ref="BO31:BS32"/>
    <mergeCell ref="BT31:BX32"/>
    <mergeCell ref="BL34:BN34"/>
    <mergeCell ref="BL37:BN37"/>
    <mergeCell ref="BO37:BS38"/>
    <mergeCell ref="BT37:BX38"/>
    <mergeCell ref="BY37:BZ37"/>
    <mergeCell ref="CA37:CD37"/>
    <mergeCell ref="BL38:BN38"/>
    <mergeCell ref="BY38:BZ38"/>
    <mergeCell ref="CA38:CD38"/>
    <mergeCell ref="BY34:BZ34"/>
    <mergeCell ref="CA34:CD34"/>
    <mergeCell ref="BL35:BN35"/>
    <mergeCell ref="BO35:BS36"/>
    <mergeCell ref="BT35:BX36"/>
    <mergeCell ref="BY35:BZ35"/>
    <mergeCell ref="CA35:CD35"/>
    <mergeCell ref="BL36:BN36"/>
    <mergeCell ref="BY36:BZ36"/>
    <mergeCell ref="CA36:CD36"/>
    <mergeCell ref="BL41:BN41"/>
    <mergeCell ref="BO41:BS42"/>
    <mergeCell ref="BT41:BX42"/>
    <mergeCell ref="BY41:BZ41"/>
    <mergeCell ref="CA41:CD41"/>
    <mergeCell ref="BL42:BN42"/>
    <mergeCell ref="BY42:BZ42"/>
    <mergeCell ref="CA42:CD42"/>
    <mergeCell ref="BL39:BN39"/>
    <mergeCell ref="BO39:BS40"/>
    <mergeCell ref="BT39:BX40"/>
    <mergeCell ref="BY39:BZ39"/>
    <mergeCell ref="CA39:CD39"/>
    <mergeCell ref="BL40:BN40"/>
    <mergeCell ref="BY40:BZ40"/>
    <mergeCell ref="CA40:CD40"/>
    <mergeCell ref="CE11:CW11"/>
    <mergeCell ref="CE12:CG12"/>
    <mergeCell ref="CH12:CL12"/>
    <mergeCell ref="CM12:CQ12"/>
    <mergeCell ref="CR12:CW12"/>
    <mergeCell ref="CE13:CG13"/>
    <mergeCell ref="CH13:CL14"/>
    <mergeCell ref="CM13:CQ14"/>
    <mergeCell ref="CR13:CS13"/>
    <mergeCell ref="CT13:CW13"/>
    <mergeCell ref="CE14:CG14"/>
    <mergeCell ref="CR14:CS14"/>
    <mergeCell ref="CT14:CW14"/>
    <mergeCell ref="CE15:CG15"/>
    <mergeCell ref="CH15:CL16"/>
    <mergeCell ref="CM15:CQ16"/>
    <mergeCell ref="CR15:CS15"/>
    <mergeCell ref="CT15:CW15"/>
    <mergeCell ref="CE16:CG16"/>
    <mergeCell ref="CR16:CS16"/>
    <mergeCell ref="CT16:CW16"/>
    <mergeCell ref="CE17:CG17"/>
    <mergeCell ref="CH17:CL18"/>
    <mergeCell ref="CM17:CQ18"/>
    <mergeCell ref="CR17:CS17"/>
    <mergeCell ref="CT17:CW17"/>
    <mergeCell ref="CE18:CG18"/>
    <mergeCell ref="CR18:CS18"/>
    <mergeCell ref="CT18:CW18"/>
    <mergeCell ref="CE21:CG21"/>
    <mergeCell ref="CH21:CL22"/>
    <mergeCell ref="CM21:CQ22"/>
    <mergeCell ref="CR21:CS21"/>
    <mergeCell ref="CT21:CW21"/>
    <mergeCell ref="CE22:CG22"/>
    <mergeCell ref="CR22:CS22"/>
    <mergeCell ref="CT22:CW22"/>
    <mergeCell ref="CE19:CG19"/>
    <mergeCell ref="CH19:CL20"/>
    <mergeCell ref="CM19:CQ20"/>
    <mergeCell ref="CR19:CS19"/>
    <mergeCell ref="CT19:CW19"/>
    <mergeCell ref="CE20:CG20"/>
    <mergeCell ref="CR20:CS20"/>
    <mergeCell ref="CT20:CW20"/>
    <mergeCell ref="CE25:CG25"/>
    <mergeCell ref="CH25:CL26"/>
    <mergeCell ref="CM25:CQ26"/>
    <mergeCell ref="CR25:CS25"/>
    <mergeCell ref="CT25:CW25"/>
    <mergeCell ref="CE26:CG26"/>
    <mergeCell ref="CR26:CS26"/>
    <mergeCell ref="CT26:CW26"/>
    <mergeCell ref="CE23:CG23"/>
    <mergeCell ref="CH23:CL24"/>
    <mergeCell ref="CM23:CQ24"/>
    <mergeCell ref="CR23:CS23"/>
    <mergeCell ref="CT23:CW23"/>
    <mergeCell ref="CE24:CG24"/>
    <mergeCell ref="CR24:CS24"/>
    <mergeCell ref="CT24:CW24"/>
    <mergeCell ref="CE29:CG29"/>
    <mergeCell ref="CH29:CL30"/>
    <mergeCell ref="CM29:CQ30"/>
    <mergeCell ref="CR29:CS29"/>
    <mergeCell ref="CT29:CW29"/>
    <mergeCell ref="CE30:CG30"/>
    <mergeCell ref="CR30:CS30"/>
    <mergeCell ref="CT30:CW30"/>
    <mergeCell ref="CE27:CG27"/>
    <mergeCell ref="CH27:CL28"/>
    <mergeCell ref="CM27:CQ28"/>
    <mergeCell ref="CR27:CS27"/>
    <mergeCell ref="CT27:CW27"/>
    <mergeCell ref="CE28:CG28"/>
    <mergeCell ref="CR28:CS28"/>
    <mergeCell ref="CT28:CW28"/>
    <mergeCell ref="CE33:CG33"/>
    <mergeCell ref="CH33:CL34"/>
    <mergeCell ref="CM33:CQ34"/>
    <mergeCell ref="CR33:CS33"/>
    <mergeCell ref="CT33:CW33"/>
    <mergeCell ref="CE34:CG34"/>
    <mergeCell ref="CR34:CS34"/>
    <mergeCell ref="CT34:CW34"/>
    <mergeCell ref="CE31:CG31"/>
    <mergeCell ref="CH31:CL32"/>
    <mergeCell ref="CM31:CQ32"/>
    <mergeCell ref="CR31:CS31"/>
    <mergeCell ref="CT31:CW31"/>
    <mergeCell ref="CE32:CG32"/>
    <mergeCell ref="CR32:CS32"/>
    <mergeCell ref="CT32:CW32"/>
    <mergeCell ref="CE37:CG37"/>
    <mergeCell ref="CH37:CL38"/>
    <mergeCell ref="CM37:CQ38"/>
    <mergeCell ref="CR37:CS37"/>
    <mergeCell ref="CT37:CW37"/>
    <mergeCell ref="CE38:CG38"/>
    <mergeCell ref="CR38:CS38"/>
    <mergeCell ref="CT38:CW38"/>
    <mergeCell ref="CE35:CG35"/>
    <mergeCell ref="CH35:CL36"/>
    <mergeCell ref="CM35:CQ36"/>
    <mergeCell ref="CR35:CS35"/>
    <mergeCell ref="CT35:CW35"/>
    <mergeCell ref="CE36:CG36"/>
    <mergeCell ref="CR36:CS36"/>
    <mergeCell ref="CT36:CW36"/>
    <mergeCell ref="CE41:CG41"/>
    <mergeCell ref="CH41:CL42"/>
    <mergeCell ref="CM41:CQ42"/>
    <mergeCell ref="CR41:CS41"/>
    <mergeCell ref="CT41:CW41"/>
    <mergeCell ref="CE42:CG42"/>
    <mergeCell ref="CR42:CS42"/>
    <mergeCell ref="CT42:CW42"/>
    <mergeCell ref="CE39:CG39"/>
    <mergeCell ref="CH39:CL40"/>
    <mergeCell ref="CM39:CQ40"/>
    <mergeCell ref="CR39:CS39"/>
    <mergeCell ref="CT39:CW39"/>
    <mergeCell ref="CE40:CG40"/>
    <mergeCell ref="CR40:CS40"/>
    <mergeCell ref="CT40:CW40"/>
    <mergeCell ref="CX11:DP11"/>
    <mergeCell ref="CX12:CZ12"/>
    <mergeCell ref="DA12:DE12"/>
    <mergeCell ref="DF12:DJ12"/>
    <mergeCell ref="DK12:DP12"/>
    <mergeCell ref="CX13:CZ13"/>
    <mergeCell ref="DA13:DE14"/>
    <mergeCell ref="DF13:DJ14"/>
    <mergeCell ref="DK13:DL13"/>
    <mergeCell ref="DM13:DP13"/>
    <mergeCell ref="CX14:CZ14"/>
    <mergeCell ref="DK14:DL14"/>
    <mergeCell ref="DM14:DP14"/>
    <mergeCell ref="CX15:CZ15"/>
    <mergeCell ref="DA15:DE16"/>
    <mergeCell ref="DF15:DJ16"/>
    <mergeCell ref="DK15:DL15"/>
    <mergeCell ref="DM15:DP15"/>
    <mergeCell ref="CX16:CZ16"/>
    <mergeCell ref="DK16:DL16"/>
    <mergeCell ref="DM16:DP16"/>
    <mergeCell ref="CX17:CZ17"/>
    <mergeCell ref="DA17:DE18"/>
    <mergeCell ref="DF17:DJ18"/>
    <mergeCell ref="DK17:DL17"/>
    <mergeCell ref="DM17:DP17"/>
    <mergeCell ref="CX18:CZ18"/>
    <mergeCell ref="DK18:DL18"/>
    <mergeCell ref="DM18:DP18"/>
    <mergeCell ref="CX21:CZ21"/>
    <mergeCell ref="DA21:DE22"/>
    <mergeCell ref="DF21:DJ22"/>
    <mergeCell ref="DK21:DL21"/>
    <mergeCell ref="DM21:DP21"/>
    <mergeCell ref="CX22:CZ22"/>
    <mergeCell ref="DK22:DL22"/>
    <mergeCell ref="DM22:DP22"/>
    <mergeCell ref="CX19:CZ19"/>
    <mergeCell ref="DA19:DE20"/>
    <mergeCell ref="DF19:DJ20"/>
    <mergeCell ref="DK19:DL19"/>
    <mergeCell ref="DM19:DP19"/>
    <mergeCell ref="CX20:CZ20"/>
    <mergeCell ref="DK20:DL20"/>
    <mergeCell ref="DM20:DP20"/>
    <mergeCell ref="CX25:CZ25"/>
    <mergeCell ref="DA25:DE26"/>
    <mergeCell ref="DF25:DJ26"/>
    <mergeCell ref="DK25:DL25"/>
    <mergeCell ref="DM25:DP25"/>
    <mergeCell ref="CX26:CZ26"/>
    <mergeCell ref="DK26:DL26"/>
    <mergeCell ref="DM26:DP26"/>
    <mergeCell ref="CX23:CZ23"/>
    <mergeCell ref="DA23:DE24"/>
    <mergeCell ref="DF23:DJ24"/>
    <mergeCell ref="DK23:DL23"/>
    <mergeCell ref="DM23:DP23"/>
    <mergeCell ref="CX24:CZ24"/>
    <mergeCell ref="DK24:DL24"/>
    <mergeCell ref="DM24:DP24"/>
    <mergeCell ref="CX29:CZ29"/>
    <mergeCell ref="DA29:DE30"/>
    <mergeCell ref="DF29:DJ30"/>
    <mergeCell ref="DK29:DL29"/>
    <mergeCell ref="DM29:DP29"/>
    <mergeCell ref="CX30:CZ30"/>
    <mergeCell ref="DK30:DL30"/>
    <mergeCell ref="DM30:DP30"/>
    <mergeCell ref="CX27:CZ27"/>
    <mergeCell ref="DA27:DE28"/>
    <mergeCell ref="DF27:DJ28"/>
    <mergeCell ref="DK27:DL27"/>
    <mergeCell ref="DM27:DP27"/>
    <mergeCell ref="CX28:CZ28"/>
    <mergeCell ref="DK28:DL28"/>
    <mergeCell ref="DM28:DP28"/>
    <mergeCell ref="CX33:CZ33"/>
    <mergeCell ref="DA33:DE34"/>
    <mergeCell ref="DF33:DJ34"/>
    <mergeCell ref="DK33:DL33"/>
    <mergeCell ref="DM33:DP33"/>
    <mergeCell ref="CX34:CZ34"/>
    <mergeCell ref="DK34:DL34"/>
    <mergeCell ref="DM34:DP34"/>
    <mergeCell ref="CX31:CZ31"/>
    <mergeCell ref="DA31:DE32"/>
    <mergeCell ref="DF31:DJ32"/>
    <mergeCell ref="DK31:DL31"/>
    <mergeCell ref="DM31:DP31"/>
    <mergeCell ref="CX32:CZ32"/>
    <mergeCell ref="DK32:DL32"/>
    <mergeCell ref="DM32:DP32"/>
    <mergeCell ref="CX37:CZ37"/>
    <mergeCell ref="DA37:DE38"/>
    <mergeCell ref="DF37:DJ38"/>
    <mergeCell ref="DK37:DL37"/>
    <mergeCell ref="DM37:DP37"/>
    <mergeCell ref="CX38:CZ38"/>
    <mergeCell ref="DK38:DL38"/>
    <mergeCell ref="DM38:DP38"/>
    <mergeCell ref="CX35:CZ35"/>
    <mergeCell ref="DA35:DE36"/>
    <mergeCell ref="DF35:DJ36"/>
    <mergeCell ref="DK35:DL35"/>
    <mergeCell ref="DM35:DP35"/>
    <mergeCell ref="CX36:CZ36"/>
    <mergeCell ref="DK36:DL36"/>
    <mergeCell ref="DM36:DP36"/>
    <mergeCell ref="CX41:CZ41"/>
    <mergeCell ref="DA41:DE42"/>
    <mergeCell ref="DF41:DJ42"/>
    <mergeCell ref="DK41:DL41"/>
    <mergeCell ref="DM41:DP41"/>
    <mergeCell ref="CX42:CZ42"/>
    <mergeCell ref="DK42:DL42"/>
    <mergeCell ref="DM42:DP42"/>
    <mergeCell ref="CX39:CZ39"/>
    <mergeCell ref="DA39:DE40"/>
    <mergeCell ref="DF39:DJ40"/>
    <mergeCell ref="DK39:DL39"/>
    <mergeCell ref="DM39:DP39"/>
    <mergeCell ref="CX40:CZ40"/>
    <mergeCell ref="DK40:DL40"/>
    <mergeCell ref="DM40:DP40"/>
    <mergeCell ref="DQ11:EI11"/>
    <mergeCell ref="DQ12:DS12"/>
    <mergeCell ref="DT12:DX12"/>
    <mergeCell ref="DY12:EC12"/>
    <mergeCell ref="ED12:EI12"/>
    <mergeCell ref="DQ13:DS13"/>
    <mergeCell ref="DT13:DX14"/>
    <mergeCell ref="DY13:EC14"/>
    <mergeCell ref="ED13:EE13"/>
    <mergeCell ref="EF13:EI13"/>
    <mergeCell ref="DQ14:DS14"/>
    <mergeCell ref="ED14:EE14"/>
    <mergeCell ref="EF14:EI14"/>
    <mergeCell ref="DQ15:DS15"/>
    <mergeCell ref="DT15:DX16"/>
    <mergeCell ref="DY15:EC16"/>
    <mergeCell ref="ED15:EE15"/>
    <mergeCell ref="EF15:EI15"/>
    <mergeCell ref="DQ16:DS16"/>
    <mergeCell ref="ED16:EE16"/>
    <mergeCell ref="EF16:EI16"/>
    <mergeCell ref="DQ17:DS17"/>
    <mergeCell ref="DT17:DX18"/>
    <mergeCell ref="DY17:EC18"/>
    <mergeCell ref="ED17:EE17"/>
    <mergeCell ref="EF17:EI17"/>
    <mergeCell ref="DQ18:DS18"/>
    <mergeCell ref="ED18:EE18"/>
    <mergeCell ref="EF18:EI18"/>
    <mergeCell ref="DQ21:DS21"/>
    <mergeCell ref="DT21:DX22"/>
    <mergeCell ref="DY21:EC22"/>
    <mergeCell ref="ED21:EE21"/>
    <mergeCell ref="EF21:EI21"/>
    <mergeCell ref="DQ22:DS22"/>
    <mergeCell ref="ED22:EE22"/>
    <mergeCell ref="EF22:EI22"/>
    <mergeCell ref="DQ19:DS19"/>
    <mergeCell ref="DT19:DX20"/>
    <mergeCell ref="DY19:EC20"/>
    <mergeCell ref="ED19:EE19"/>
    <mergeCell ref="EF19:EI19"/>
    <mergeCell ref="DQ20:DS20"/>
    <mergeCell ref="ED20:EE20"/>
    <mergeCell ref="EF20:EI20"/>
    <mergeCell ref="DQ25:DS25"/>
    <mergeCell ref="DT25:DX26"/>
    <mergeCell ref="DY25:EC26"/>
    <mergeCell ref="ED25:EE25"/>
    <mergeCell ref="EF25:EI25"/>
    <mergeCell ref="DQ26:DS26"/>
    <mergeCell ref="ED26:EE26"/>
    <mergeCell ref="EF26:EI26"/>
    <mergeCell ref="DQ23:DS23"/>
    <mergeCell ref="DT23:DX24"/>
    <mergeCell ref="DY23:EC24"/>
    <mergeCell ref="ED23:EE23"/>
    <mergeCell ref="EF23:EI23"/>
    <mergeCell ref="DQ24:DS24"/>
    <mergeCell ref="ED24:EE24"/>
    <mergeCell ref="EF24:EI24"/>
    <mergeCell ref="DQ29:DS29"/>
    <mergeCell ref="DT29:DX30"/>
    <mergeCell ref="DY29:EC30"/>
    <mergeCell ref="ED29:EE29"/>
    <mergeCell ref="EF29:EI29"/>
    <mergeCell ref="DQ30:DS30"/>
    <mergeCell ref="ED30:EE30"/>
    <mergeCell ref="EF30:EI30"/>
    <mergeCell ref="DQ27:DS27"/>
    <mergeCell ref="DT27:DX28"/>
    <mergeCell ref="DY27:EC28"/>
    <mergeCell ref="ED27:EE27"/>
    <mergeCell ref="EF27:EI27"/>
    <mergeCell ref="DQ28:DS28"/>
    <mergeCell ref="ED28:EE28"/>
    <mergeCell ref="EF28:EI28"/>
    <mergeCell ref="DQ33:DS33"/>
    <mergeCell ref="DT33:DX34"/>
    <mergeCell ref="DY33:EC34"/>
    <mergeCell ref="ED33:EE33"/>
    <mergeCell ref="EF33:EI33"/>
    <mergeCell ref="DQ34:DS34"/>
    <mergeCell ref="ED34:EE34"/>
    <mergeCell ref="EF34:EI34"/>
    <mergeCell ref="DQ31:DS31"/>
    <mergeCell ref="DT31:DX32"/>
    <mergeCell ref="DY31:EC32"/>
    <mergeCell ref="ED31:EE31"/>
    <mergeCell ref="EF31:EI31"/>
    <mergeCell ref="DQ32:DS32"/>
    <mergeCell ref="ED32:EE32"/>
    <mergeCell ref="EF32:EI32"/>
    <mergeCell ref="DQ37:DS37"/>
    <mergeCell ref="DT37:DX38"/>
    <mergeCell ref="DY37:EC38"/>
    <mergeCell ref="ED37:EE37"/>
    <mergeCell ref="EF37:EI37"/>
    <mergeCell ref="DQ38:DS38"/>
    <mergeCell ref="ED38:EE38"/>
    <mergeCell ref="EF38:EI38"/>
    <mergeCell ref="DQ35:DS35"/>
    <mergeCell ref="DT35:DX36"/>
    <mergeCell ref="DY35:EC36"/>
    <mergeCell ref="ED35:EE35"/>
    <mergeCell ref="EF35:EI35"/>
    <mergeCell ref="DQ36:DS36"/>
    <mergeCell ref="ED36:EE36"/>
    <mergeCell ref="EF36:EI36"/>
    <mergeCell ref="AS10:EI10"/>
    <mergeCell ref="B2:F5"/>
    <mergeCell ref="AO2:AR2"/>
    <mergeCell ref="AO4:AR4"/>
    <mergeCell ref="AO3:AR3"/>
    <mergeCell ref="AO5:AR5"/>
    <mergeCell ref="G2:AN3"/>
    <mergeCell ref="G4:AN5"/>
    <mergeCell ref="DQ41:DS41"/>
    <mergeCell ref="DT41:DX42"/>
    <mergeCell ref="DY41:EC42"/>
    <mergeCell ref="ED41:EE41"/>
    <mergeCell ref="EF41:EI41"/>
    <mergeCell ref="DQ42:DS42"/>
    <mergeCell ref="ED42:EE42"/>
    <mergeCell ref="EF42:EI42"/>
    <mergeCell ref="DQ39:DS39"/>
    <mergeCell ref="DT39:DX40"/>
    <mergeCell ref="DY39:EC40"/>
    <mergeCell ref="ED39:EE39"/>
    <mergeCell ref="EF39:EI39"/>
    <mergeCell ref="DQ40:DS40"/>
    <mergeCell ref="ED40:EE40"/>
    <mergeCell ref="EF40:EI40"/>
    <mergeCell ref="J44:L44"/>
    <mergeCell ref="J45:L45"/>
    <mergeCell ref="J46:L46"/>
    <mergeCell ref="J47:L47"/>
    <mergeCell ref="D44:I47"/>
    <mergeCell ref="B6:AR6"/>
    <mergeCell ref="B7:F7"/>
    <mergeCell ref="B8:F8"/>
    <mergeCell ref="G7:AR7"/>
    <mergeCell ref="G8:AR8"/>
    <mergeCell ref="AM33:AR34"/>
    <mergeCell ref="AM35:AR36"/>
    <mergeCell ref="AM37:AR38"/>
    <mergeCell ref="AM39:AR40"/>
    <mergeCell ref="AM41:AR42"/>
    <mergeCell ref="AM29:AR30"/>
    <mergeCell ref="AM31:AR32"/>
    <mergeCell ref="AI33:AL34"/>
    <mergeCell ref="AI35:AL36"/>
    <mergeCell ref="AI37:AL38"/>
    <mergeCell ref="AI39:AL40"/>
    <mergeCell ref="AI41:AL42"/>
    <mergeCell ref="AG41:AH42"/>
    <mergeCell ref="AI11:AL12"/>
    <mergeCell ref="B51:O51"/>
    <mergeCell ref="P49:AC49"/>
    <mergeCell ref="P50:AC50"/>
    <mergeCell ref="P51:AC51"/>
    <mergeCell ref="AD49:AR49"/>
    <mergeCell ref="AD50:AR50"/>
    <mergeCell ref="AD51:AR51"/>
    <mergeCell ref="B49:O49"/>
    <mergeCell ref="B50:O50"/>
  </mergeCells>
  <phoneticPr fontId="0" type="noConversion"/>
  <pageMargins left="0.24" right="0.15748031496062992" top="0.15748031496062992" bottom="0.27559055118110237" header="0" footer="0"/>
  <pageSetup paperSize="5" scale="5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0241" r:id="rId4">
          <objectPr defaultSize="0" autoPict="0" r:id="rId5">
            <anchor moveWithCells="1" sizeWithCells="1">
              <from>
                <xdr:col>0</xdr:col>
                <xdr:colOff>0</xdr:colOff>
                <xdr:row>9</xdr:row>
                <xdr:rowOff>0</xdr:rowOff>
              </from>
              <to>
                <xdr:col>0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Visio.Drawing.11" shapeId="10241" r:id="rId4"/>
      </mc:Fallback>
    </mc:AlternateContent>
    <mc:AlternateContent xmlns:mc="http://schemas.openxmlformats.org/markup-compatibility/2006">
      <mc:Choice Requires="x14">
        <oleObject progId="Visio.Drawing.11" shapeId="10245" r:id="rId6">
          <objectPr defaultSize="0" autoPict="0" r:id="rId5">
            <anchor moveWithCells="1" sizeWithCells="1">
              <from>
                <xdr:col>10</xdr:col>
                <xdr:colOff>0</xdr:colOff>
                <xdr:row>9</xdr:row>
                <xdr:rowOff>0</xdr:rowOff>
              </from>
              <to>
                <xdr:col>10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Visio.Drawing.11" shapeId="10245" r:id="rId6"/>
      </mc:Fallback>
    </mc:AlternateContent>
    <mc:AlternateContent xmlns:mc="http://schemas.openxmlformats.org/markup-compatibility/2006">
      <mc:Choice Requires="x14">
        <oleObject progId="Visio.Drawing.11" shapeId="10598" r:id="rId7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0</xdr:rowOff>
              </from>
              <to>
                <xdr:col>4</xdr:col>
                <xdr:colOff>0</xdr:colOff>
                <xdr:row>7</xdr:row>
                <xdr:rowOff>0</xdr:rowOff>
              </to>
            </anchor>
          </objectPr>
        </oleObject>
      </mc:Choice>
      <mc:Fallback>
        <oleObject progId="Visio.Drawing.11" shapeId="10598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1. IDENTIFICACIÓN Y DESCRIPCIÓN</vt:lpstr>
      <vt:lpstr>2. ANALISIS</vt:lpstr>
      <vt:lpstr>3. CALIFICACION Y EVALUACION</vt:lpstr>
      <vt:lpstr>4. VALORACIÓN</vt:lpstr>
      <vt:lpstr>5. CONTROLES</vt:lpstr>
      <vt:lpstr>6. RIESGO RESIDUAL</vt:lpstr>
      <vt:lpstr>7. GRAFICA</vt:lpstr>
      <vt:lpstr>8. MAPA</vt:lpstr>
      <vt:lpstr>9. SEGUIMIENTO Y MONITOREO</vt:lpstr>
      <vt:lpstr>'1. IDENTIFICACIÓN Y DESCRIPCIÓN'!Área_de_impresión</vt:lpstr>
      <vt:lpstr>'2. ANALISIS'!Área_de_impresión</vt:lpstr>
      <vt:lpstr>'5. CONTROLES'!Área_de_impresión</vt:lpstr>
      <vt:lpstr>'1. IDENTIFICACIÓN Y DESCRIPCIÓN'!Títulos_a_imprimir</vt:lpstr>
      <vt:lpstr>'2. ANALISIS'!Títulos_a_imprimir</vt:lpstr>
      <vt:lpstr>'3. CALIFICACION Y EVALUACION'!Títulos_a_imprimir</vt:lpstr>
      <vt:lpstr>'5. CONTROLES'!Títulos_a_imprimir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JENITH LINARES</dc:creator>
  <cp:lastModifiedBy>PC-ING</cp:lastModifiedBy>
  <cp:lastPrinted>2017-09-15T15:36:59Z</cp:lastPrinted>
  <dcterms:created xsi:type="dcterms:W3CDTF">2005-10-03T23:11:16Z</dcterms:created>
  <dcterms:modified xsi:type="dcterms:W3CDTF">2024-01-29T13:08:31Z</dcterms:modified>
</cp:coreProperties>
</file>