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OS PLANEACIÓN\"/>
    </mc:Choice>
  </mc:AlternateContent>
  <xr:revisionPtr revIDLastSave="0" documentId="8_{2BEE1111-B3F0-4D2C-9A51-FA06DC8535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BJETIVO 1." sheetId="1" r:id="rId1"/>
    <sheet name="OBJETIVO 2." sheetId="15" r:id="rId2"/>
    <sheet name="OBJETIVO 3." sheetId="16" r:id="rId3"/>
    <sheet name="OBJETIVO 4." sheetId="17" r:id="rId4"/>
    <sheet name="OBJETIVO 5." sheetId="18" r:id="rId5"/>
    <sheet name="RESUMEN" sheetId="6" r:id="rId6"/>
    <sheet name="Verif " sheetId="8" state="hidden" r:id="rId7"/>
    <sheet name="Posibles cambios" sheetId="9" state="hidden" r:id="rId8"/>
    <sheet name="CALIFICACIÓN" sheetId="14" r:id="rId9"/>
  </sheets>
  <definedNames>
    <definedName name="_xlnm._FilterDatabase" localSheetId="0" hidden="1">'OBJETIVO 1.'!$B$7:$BM$28</definedName>
    <definedName name="_xlnm._FilterDatabase" localSheetId="6" hidden="1">'Verif '!$A$1:$K$86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4" l="1"/>
  <c r="U13" i="14"/>
  <c r="S13" i="14"/>
  <c r="Q13" i="14"/>
  <c r="O13" i="14"/>
  <c r="U12" i="14"/>
  <c r="S12" i="14"/>
  <c r="Q12" i="14"/>
  <c r="O12" i="14"/>
  <c r="BF18" i="18"/>
  <c r="U11" i="14"/>
  <c r="S11" i="14"/>
  <c r="Q11" i="14"/>
  <c r="O11" i="14"/>
  <c r="BF12" i="17"/>
  <c r="BF11" i="17"/>
  <c r="BF10" i="17"/>
  <c r="BF9" i="17"/>
  <c r="BF8" i="17"/>
  <c r="BC12" i="17"/>
  <c r="AZ12" i="17"/>
  <c r="AW12" i="17"/>
  <c r="AT12" i="17"/>
  <c r="W10" i="14"/>
  <c r="U10" i="14"/>
  <c r="S10" i="14"/>
  <c r="Q10" i="14"/>
  <c r="O10" i="14"/>
  <c r="BF17" i="16"/>
  <c r="BF16" i="16"/>
  <c r="BF15" i="16"/>
  <c r="BF14" i="16"/>
  <c r="BF13" i="16"/>
  <c r="BF12" i="16"/>
  <c r="BF11" i="16"/>
  <c r="BF10" i="16"/>
  <c r="BF9" i="16"/>
  <c r="BF8" i="16"/>
  <c r="BC17" i="16"/>
  <c r="AZ17" i="16"/>
  <c r="AW17" i="16"/>
  <c r="AT17" i="16"/>
  <c r="W9" i="14"/>
  <c r="U9" i="14"/>
  <c r="S9" i="14"/>
  <c r="Q9" i="14"/>
  <c r="O9" i="14"/>
  <c r="BF35" i="15"/>
  <c r="BF34" i="15"/>
  <c r="BF33" i="15"/>
  <c r="BF32" i="15"/>
  <c r="BF31" i="15"/>
  <c r="BF30" i="15"/>
  <c r="BF29" i="15"/>
  <c r="BF28" i="15"/>
  <c r="BF27" i="15"/>
  <c r="BF26" i="15"/>
  <c r="BF25" i="15"/>
  <c r="BF24" i="15"/>
  <c r="BF23" i="15"/>
  <c r="BF22" i="15"/>
  <c r="BF21" i="15"/>
  <c r="BF20" i="15"/>
  <c r="BF19" i="15"/>
  <c r="BF18" i="15"/>
  <c r="BF17" i="15"/>
  <c r="BF16" i="15"/>
  <c r="BF15" i="15"/>
  <c r="BF14" i="15"/>
  <c r="BF13" i="15"/>
  <c r="BF12" i="15"/>
  <c r="BF11" i="15"/>
  <c r="BF10" i="15"/>
  <c r="BF9" i="15"/>
  <c r="BF8" i="15"/>
  <c r="BC35" i="15"/>
  <c r="AZ35" i="15"/>
  <c r="AW35" i="15"/>
  <c r="AT35" i="15"/>
  <c r="AT29" i="1"/>
  <c r="O8" i="14" s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C29" i="1"/>
  <c r="U8" i="14" s="1"/>
  <c r="AZ29" i="1"/>
  <c r="S8" i="14" s="1"/>
  <c r="AW29" i="1"/>
  <c r="Q8" i="14" s="1"/>
  <c r="BF16" i="18"/>
  <c r="BF17" i="18"/>
  <c r="BF15" i="18"/>
  <c r="BF14" i="18"/>
  <c r="BF13" i="18"/>
  <c r="BF12" i="18"/>
  <c r="BF11" i="18"/>
  <c r="BF10" i="18"/>
  <c r="BF9" i="18"/>
  <c r="BF8" i="18"/>
  <c r="W12" i="14" l="1"/>
  <c r="W11" i="14"/>
  <c r="BF29" i="1"/>
  <c r="W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7" authorId="0" shapeId="0" xr:uid="{BBCE192F-6401-415D-B583-01CD7717D440}">
      <text>
        <r>
          <rPr>
            <b/>
            <sz val="9"/>
            <color indexed="81"/>
            <rFont val="Tahoma"/>
            <family val="2"/>
          </rPr>
          <t xml:space="preserve">PDD: </t>
        </r>
        <r>
          <rPr>
            <sz val="9"/>
            <color indexed="81"/>
            <rFont val="Tahoma"/>
            <family val="2"/>
          </rPr>
          <t xml:space="preserve">Plan de Desarrollo Departamental.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7" authorId="0" shapeId="0" xr:uid="{415EA6A1-C0C6-42CB-9DF7-96C7A75155AF}">
      <text>
        <r>
          <rPr>
            <b/>
            <sz val="9"/>
            <color indexed="81"/>
            <rFont val="Tahoma"/>
            <family val="2"/>
          </rPr>
          <t xml:space="preserve">PDD: </t>
        </r>
        <r>
          <rPr>
            <sz val="9"/>
            <color indexed="81"/>
            <rFont val="Tahoma"/>
            <family val="2"/>
          </rPr>
          <t xml:space="preserve">Plan de Desarrollo Departamental.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7" authorId="0" shapeId="0" xr:uid="{0D1E3651-3287-4346-AD8D-BCA13BCE3C1D}">
      <text>
        <r>
          <rPr>
            <b/>
            <sz val="9"/>
            <color indexed="81"/>
            <rFont val="Tahoma"/>
            <family val="2"/>
          </rPr>
          <t xml:space="preserve">PDD: </t>
        </r>
        <r>
          <rPr>
            <sz val="9"/>
            <color indexed="81"/>
            <rFont val="Tahoma"/>
            <family val="2"/>
          </rPr>
          <t xml:space="preserve">Plan de Desarrollo Departamental.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7" authorId="0" shapeId="0" xr:uid="{480A839D-781F-48CF-976A-1BF4AFDACDDB}">
      <text>
        <r>
          <rPr>
            <b/>
            <sz val="9"/>
            <color indexed="81"/>
            <rFont val="Tahoma"/>
            <family val="2"/>
          </rPr>
          <t xml:space="preserve">PDD: </t>
        </r>
        <r>
          <rPr>
            <sz val="9"/>
            <color indexed="81"/>
            <rFont val="Tahoma"/>
            <family val="2"/>
          </rPr>
          <t xml:space="preserve">Plan de Desarrollo Departamental.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7" authorId="0" shapeId="0" xr:uid="{C6548894-D068-4A7C-9700-516905E5AE12}">
      <text>
        <r>
          <rPr>
            <b/>
            <sz val="9"/>
            <color indexed="81"/>
            <rFont val="Tahoma"/>
            <family val="2"/>
          </rPr>
          <t xml:space="preserve">PDD: </t>
        </r>
        <r>
          <rPr>
            <sz val="9"/>
            <color indexed="81"/>
            <rFont val="Tahoma"/>
            <family val="2"/>
          </rPr>
          <t xml:space="preserve">Plan de Desarrollo Departamental.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43" authorId="0" shapeId="0" xr:uid="{00000000-0006-0000-0600-000001000000}">
      <text>
        <r>
          <rPr>
            <sz val="10"/>
            <color rgb="FF000000"/>
            <rFont val="Arial"/>
            <family val="2"/>
          </rPr>
          <t>Se programó la mitad de la meta</t>
        </r>
      </text>
    </comment>
    <comment ref="K45" authorId="0" shapeId="0" xr:uid="{00000000-0006-0000-0600-000002000000}">
      <text>
        <r>
          <rPr>
            <sz val="10"/>
            <color rgb="FF000000"/>
            <rFont val="Arial"/>
            <family val="2"/>
          </rPr>
          <t>Se programó la mitad de la meta</t>
        </r>
      </text>
    </comment>
  </commentList>
</comments>
</file>

<file path=xl/sharedStrings.xml><?xml version="1.0" encoding="utf-8"?>
<sst xmlns="http://schemas.openxmlformats.org/spreadsheetml/2006/main" count="1273" uniqueCount="624">
  <si>
    <t>PROGRAMA PDD</t>
  </si>
  <si>
    <t>OBJETIVOS ESPECIFICOS</t>
  </si>
  <si>
    <t>META PLAN 2012-2016</t>
  </si>
  <si>
    <t>INDICADORES</t>
  </si>
  <si>
    <t>FORMULA DEL INDICADOR</t>
  </si>
  <si>
    <t>LINEA BASE PLAN</t>
  </si>
  <si>
    <t>META
AÑO 1  (2012)</t>
  </si>
  <si>
    <t>META
AÑO 2  (2013)</t>
  </si>
  <si>
    <t>META
AÑO 3 (2014)</t>
  </si>
  <si>
    <t>META
AÑO 4 (2015)</t>
  </si>
  <si>
    <t>META
AÑO 5 (2016)</t>
  </si>
  <si>
    <t>FUENTE DE VERIFICACION
(ORIGEN INFORMACION)</t>
  </si>
  <si>
    <t>RESPONSABLE</t>
  </si>
  <si>
    <t>1.1 Optimizar el tiempo de los profesionales de medicina asistenciales  en un porcentaje mayor o igual a 90%</t>
  </si>
  <si>
    <t>Porcentaje de utilización del tiempo</t>
  </si>
  <si>
    <t>consultas MD realizadas en el periodo/capacidad instalada MD general</t>
  </si>
  <si>
    <t>Informe producción de servicios</t>
  </si>
  <si>
    <t>Líder Proceso atención individual</t>
  </si>
  <si>
    <t>1.2 Mantener la productividad de los profesionales de medicina asistenciales  en un porcentaje mayor o igual a 90%</t>
  </si>
  <si>
    <t>Productividad</t>
  </si>
  <si>
    <t>Sumatoria de todas las actividades realizadas en  MD /Total Horas laboradas</t>
  </si>
  <si>
    <t>Rendimiento</t>
  </si>
  <si>
    <t>Sumatoria de todas las actividades realizadas en  MD /Total Horas asistenciales programadas</t>
  </si>
  <si>
    <t>1.4 Optimizar el tiempo de los profesionales de odontología asistenciales  en un porcentaje mayor o igual a 90%</t>
  </si>
  <si>
    <t>consultas odontológicas realizadas en el periodo/capacidad instalada MD general</t>
  </si>
  <si>
    <t>1.5 Mantener la productividad de los profesionales de odontología asistenciales  en un porcentaje mayor o igual a 90%</t>
  </si>
  <si>
    <t>Sumatoria de todas las actividades realizadas en  odontología/Total Horas laboradas</t>
  </si>
  <si>
    <t>1.6 Mantener el rendimiento de los profesionales de odontología  por encima de 2,8</t>
  </si>
  <si>
    <t>Sumatoria de todas las actividades realizadas en  odontología /Total Horas asistenciales programadas</t>
  </si>
  <si>
    <t>1.7 Ejecutar las metas del contrato PIC mínimo en un 90%</t>
  </si>
  <si>
    <t>Cumplimiento metas contrato PIC</t>
  </si>
  <si>
    <t>Metas realizadas/metas programadas</t>
  </si>
  <si>
    <t>Informe ejecución contrato PIC</t>
  </si>
  <si>
    <t>Líder Proceso atención colectiva</t>
  </si>
  <si>
    <t>% glosa definitiva por calidad contrato PIC</t>
  </si>
  <si>
    <t>Valor glosa definitiva por calidad en el periodo / Presupuesto Facturado en el periodo</t>
  </si>
  <si>
    <t>1.9 Disminuir la glosa definitiva por no contratación del talento humano en el 50% de la línea base</t>
  </si>
  <si>
    <t>% glosa definitiva por talento humano contrato PIC</t>
  </si>
  <si>
    <t>Valor glosa definitiva por talento humano en el periodo / Presupuesto asignado en el periodo</t>
  </si>
  <si>
    <t>1.10 Al final de cada anualidad tener estructurado  un plan de mercadeo articulado con el área de comunicaciones como estrategia para incrementar la venta de servicios.</t>
  </si>
  <si>
    <t>Plan de Mercadeo</t>
  </si>
  <si>
    <t>Documento Plan de Mercadeo</t>
  </si>
  <si>
    <t>Secretaria Distrital de Salud, Red Centro Oriente y Estadísticas Hospital.</t>
  </si>
  <si>
    <t>Líder proceso planeación y mercadeo</t>
  </si>
  <si>
    <t>1.11 Al final del periodo 2012-2016 debe mantenerse la contratación del 100% de la población del régimen subsidiado para servicios del I Nivel</t>
  </si>
  <si>
    <t>% población afiliada a R.S. contratada</t>
  </si>
  <si>
    <t>(Población afiliada al R.S. contratada con la ESE / población afiliada al R.S. en las localidades del área de influencia)*100</t>
  </si>
  <si>
    <t>Variación % del numero de personas atendida en el régimen contributivo.</t>
  </si>
  <si>
    <t>Estadística</t>
  </si>
  <si>
    <t>1.13 Contar con los soportes de las cuentas (RIPS) de forma oportuna.</t>
  </si>
  <si>
    <t>Medios Generados</t>
  </si>
  <si>
    <t>No. Medios magnéticos entregados oportunamente/ No. Medios solicitados * 100</t>
  </si>
  <si>
    <t>Soporte entrega RIPS a pagadores</t>
  </si>
  <si>
    <t>1.14 Al finalizar el periodo se facturará por lo menos el 98%  de las actividades realizadas por venta de servicios.</t>
  </si>
  <si>
    <t>Fortalecer la confianza de la ciudadanía en el hospital</t>
  </si>
  <si>
    <t>Eficiencia Procesos de Facturación por Venta de Servicios</t>
  </si>
  <si>
    <t>(Total actividades Realizadas/ Total de Actividades Facturadas)*100</t>
  </si>
  <si>
    <t>Sin línea base</t>
  </si>
  <si>
    <t xml:space="preserve">Informe de Facturación </t>
  </si>
  <si>
    <t>Líder proceso gestión financiera</t>
  </si>
  <si>
    <t xml:space="preserve">1.15 Al finalizar el periodo se habrá aumentado el 2,5% del recaudo de cartera en relación con el  lo recaudado en la vigencia anterior. </t>
  </si>
  <si>
    <t>Desarrollar estrategias que impacten el proyecto de vida de los funcionarios y usuarios</t>
  </si>
  <si>
    <t>Optimización Recaudo</t>
  </si>
  <si>
    <t>(Total Recaudo Vigencia Actual/ Total Recaudo Vigencia Anterior)*100</t>
  </si>
  <si>
    <t>Desarrollar el modelo metodologico de gestion y transferencia del conocimiento</t>
  </si>
  <si>
    <t>3.1 Al finalizar el periodo 2012-2016 el HCO habrá logrado fortalecer la legitimidad y confianza de la ciudadanía con el hospital mediante estrategias que impacten el proyecto de vida de los funcionarios y usuarios</t>
  </si>
  <si>
    <t>% estrategias implementadas</t>
  </si>
  <si>
    <t>4.1 En el año 2016 el HCO habrá formulado e implementado un modelo de investigación y gestión de saberes institucionales que garantice la gestión y transferencia del conocimiento</t>
  </si>
  <si>
    <t>% cumplimiento de las actividades programadas en el plan de acción</t>
  </si>
  <si>
    <t>Plan formulado oportunamente</t>
  </si>
  <si>
    <t xml:space="preserve">Fecha programada para entrega del plan  -Fecha de entrega del plan </t>
  </si>
  <si>
    <t>N.A.</t>
  </si>
  <si>
    <t>actividades realizadas/actividades programadas</t>
  </si>
  <si>
    <t>&gt;=1</t>
  </si>
  <si>
    <t>Sistema de gestión documental</t>
  </si>
  <si>
    <t>Líder proceso Sistema Integrado de gestión</t>
  </si>
  <si>
    <t xml:space="preserve">OBJETIVOS ESTRATEGICOS </t>
  </si>
  <si>
    <t>informe de gestión del plan</t>
  </si>
  <si>
    <t>Líder proceso de gestión del conocimiento</t>
  </si>
  <si>
    <t xml:space="preserve">META </t>
  </si>
  <si>
    <t>Implementar el desarrollo metodológico de memoria institucional</t>
  </si>
  <si>
    <t>4.2 En año 2016 el HCO habrá desarrollado e implementado la metodología de memoria institucional que garantice la gestión y transferencia del conocimiento</t>
  </si>
  <si>
    <t>2.2 Implementar tablero de control con indicadores que permita monitorear el SIG</t>
  </si>
  <si>
    <t>Herramienta   informática implementada</t>
  </si>
  <si>
    <t>Verificación de la implementación</t>
  </si>
  <si>
    <t xml:space="preserve">Garantizar la gestión del talento humano orientada a la promoción de capacidades y competencias. </t>
  </si>
  <si>
    <t>Código fuente herramienta informática</t>
  </si>
  <si>
    <t>2.3 Mantener actualizado tablero de indicadores de monitoreo del SIG</t>
  </si>
  <si>
    <t>% de actualización del tablero</t>
  </si>
  <si>
    <t>Indicadores con información actualizada disponible / indicadores con información disponible</t>
  </si>
  <si>
    <t>Auditoría de control interno</t>
  </si>
  <si>
    <t>2.4 Lograr incremento progresivo en la autoevaluación de acreditación</t>
  </si>
  <si>
    <t>Promedio de la calificación de la autoevaluación cuantitativa y cualitativa en desarrollo del Ciclo de Preparación para la acreditación o del Ciclo de Mejoramiento de la Empresa Social del Estado en los términos del articulo 2 de la Resolución 2181 de 2008 o de la norma que la sustituye</t>
  </si>
  <si>
    <t>Sumatoria calificación estándares / total de estándares</t>
  </si>
  <si>
    <t>Informe decreto 2193/2004 o Instrumento que los sustituya.</t>
  </si>
  <si>
    <t>1.16 Al finalizar el periodo se habrá implementado un Plan de Saneamiento Fiscal y Financiero con énfasis en Cartera.</t>
  </si>
  <si>
    <t>1.3 Mantener el rendimiento de los profesionales de medicina  por encima de 2,8</t>
  </si>
  <si>
    <t>Plan de Saneamiento Fiscal y Financiero</t>
  </si>
  <si>
    <t>Papeles de trabajo de autoevaluación</t>
  </si>
  <si>
    <t>2.5 A 31 de diciembre de cada anualidad haber realizado y reportado Auditoría sobre gestión integral de riesgos.</t>
  </si>
  <si>
    <t>Documento Plan de Saneamiento Fiscal y Financiero</t>
  </si>
  <si>
    <t>Cumplimiento de las fases de Auditoría</t>
  </si>
  <si>
    <t>Planeación, ejecución y reporte de la Auditoria / Etapas de la Auditoría</t>
  </si>
  <si>
    <t>N.D.</t>
  </si>
  <si>
    <t>Diagnostico Plan de Saneamiento fiscal y Financiero</t>
  </si>
  <si>
    <t>Implementación Fase I Plan de Saneamiento Fiscal</t>
  </si>
  <si>
    <t>Implementación Fase II Plan de Saneamiento Fiscal y Financiero</t>
  </si>
  <si>
    <t>Implementación Fase III Plan de Saneamiento Fiscal y Financiero</t>
  </si>
  <si>
    <t>Implementación Fase IV Plan de Saneamiento Fiscal y Financiero</t>
  </si>
  <si>
    <t>Informe de Planeación y Subgerencia Administrativa</t>
  </si>
  <si>
    <t>Líder proceso gestión financiera / líder proceso planeación y mercadeo</t>
  </si>
  <si>
    <t>1.17 Al finalizar el periodo se mantendrá conciliado los aportes patronales de la entidad Sistema General de Participaciones con el 100% de los fondos.</t>
  </si>
  <si>
    <t>Eficiencia Proceso de Conciliación de Aportes Patronales</t>
  </si>
  <si>
    <t>(No de Fondos conciliados / Total Fondos)*100</t>
  </si>
  <si>
    <t xml:space="preserve">Informes Talento Humano </t>
  </si>
  <si>
    <t>Líder proceso gestión del talento humano</t>
  </si>
  <si>
    <t xml:space="preserve">1.18 Al finalizar el periodo se mantendrán suscritos por vigencia como mínimo 2 convenios interadministrativos con entidades públicas o de educación formal o no formal que generen ingresos a la entidad. </t>
  </si>
  <si>
    <t>Fortalecimiento de las capacidades organizacionales (docencia y extensión)</t>
  </si>
  <si>
    <t>4.3 en año 2016 el HCO habrá implementado la metodología de gestión del conocimiento garantizando el cumplimiento de las capacidades organizacionales</t>
  </si>
  <si>
    <t>Suscripción convenios</t>
  </si>
  <si>
    <t>No. de Convenio suscritos</t>
  </si>
  <si>
    <t>Desarrollo metodológico de competencias institucionales</t>
  </si>
  <si>
    <t>4.4 en año 2016 el HCO habrá implementado la metodología de gestión del conocimiento garantizando el desarrollo de competencias institucionales</t>
  </si>
  <si>
    <t xml:space="preserve"> Optimizar y racionalizar los gastos y costos</t>
  </si>
  <si>
    <t>Informes Talento Humano - Jurídica</t>
  </si>
  <si>
    <t>Gestión de servicios generales</t>
  </si>
  <si>
    <t>Gestión del recurso humano</t>
  </si>
  <si>
    <t>Gestión de la capacidad instalada</t>
  </si>
  <si>
    <t>Gestión de insumos</t>
  </si>
  <si>
    <t>Implementación programa de costos institucional</t>
  </si>
  <si>
    <t>CAMBIO</t>
  </si>
  <si>
    <t>1.3.</t>
  </si>
  <si>
    <t>Reyes propone para 2014 meta de 2.7 y no 2.9 como está en el PDI</t>
  </si>
  <si>
    <t>estrategias implementadas / estrategias programadas</t>
  </si>
  <si>
    <t xml:space="preserve">5.1 Actualizar anualmente el Diagnóstico en salud de cada una de las localidades del área de influencia del Hospital Centro Oriente </t>
  </si>
  <si>
    <t>Diagnóstico actualizado</t>
  </si>
  <si>
    <t>Número de Documentos programados</t>
  </si>
  <si>
    <t>Informes de ejecución de estrategias</t>
  </si>
  <si>
    <t>Líder proceso de gestión del talento humano / Líder proceso gerencia participativa y de atención al usuario</t>
  </si>
  <si>
    <t>Documento publicado en página web de la ESE</t>
  </si>
  <si>
    <t>5.2 Cumplir con la meta de unidades de análisis asignada por la secretaría de salud a la ESE Hospital Centro Oriente</t>
  </si>
  <si>
    <t>Cumplimiento de meta asignada</t>
  </si>
  <si>
    <t>unidades de análisis realizadas / unidades de análisis programadas</t>
  </si>
  <si>
    <t>Informe del proceso</t>
  </si>
  <si>
    <t>3.2 A 31 de Diciembre de 2016 se implementará la política de desarrollo Humano del Hospital, fomentando y fortaleciendo las competencias del talento humano y optimizando el Clima Organizacional.</t>
  </si>
  <si>
    <t>% de despliegue del Programa de humanización y Diagnostico de Clima Organizacional del Hospital</t>
  </si>
  <si>
    <t>1.19 Capacitar en la formulación de proyectos a colaboradores lideres gestores de proyectos del hospital.</t>
  </si>
  <si>
    <t>(No. de funcionarios con evaluación de aceptable, bueno y sobresaliente en la humanización del servicio/ No total de funcionarios evaluados) x 100%</t>
  </si>
  <si>
    <t>Colaboradores del Hospital Centro Oriente capacitados en la formulación de proyectos</t>
  </si>
  <si>
    <t>Sin Línea Base</t>
  </si>
  <si>
    <t>No. de colaboradores convocados/No. de colaboradores capacitados</t>
  </si>
  <si>
    <t xml:space="preserve">Formulación </t>
  </si>
  <si>
    <t>5.3 Cumplir la meta de procesos de sala situacional asignada por la secretaría de salud a la ESE Hospital Centro Oriente</t>
  </si>
  <si>
    <t>Implementación Fase I</t>
  </si>
  <si>
    <t>Implementación Fase II</t>
  </si>
  <si>
    <t>Salas situacionales realizadas / salas situacionales programadas</t>
  </si>
  <si>
    <t>Implementación Fase III</t>
  </si>
  <si>
    <t>Implementación Fase IV</t>
  </si>
  <si>
    <t>Talento Humano - Atención al Usuario</t>
  </si>
  <si>
    <t>3.3 Implementar en cada anualidad estrategias que permitan cumplir las expectativas de los usuarios manifestadas en los diferentes canales de expresión establecidos</t>
  </si>
  <si>
    <t xml:space="preserve">Informe de gestión del área de atención al usuario y participación social </t>
  </si>
  <si>
    <t>20 LIDERES CAPACITADOS</t>
  </si>
  <si>
    <t>Líder proceso gerencia participativa y de atención al usuario</t>
  </si>
  <si>
    <t>Mantener al equipo capacitado en el tiempo</t>
  </si>
  <si>
    <t>mantener al equipo capacitado en el tiempo</t>
  </si>
  <si>
    <t>Listado de personas que asisten a la capacitación</t>
  </si>
  <si>
    <t>Afianzamiento de una cultura ética institucional</t>
  </si>
  <si>
    <t>3.4 Implementar en cada anualidad un plan de trabajo del comité de ética.</t>
  </si>
  <si>
    <t>% implementación plan</t>
  </si>
  <si>
    <t>acciones implementadas / acciones programadas</t>
  </si>
  <si>
    <t xml:space="preserve">1.20 Realizar análisis de mercado para prestación de servicios a población LGBTI y población turista de la localidad Candelaria  </t>
  </si>
  <si>
    <t>% Elaboración documento</t>
  </si>
  <si>
    <t>Documento elaborado</t>
  </si>
  <si>
    <t>Aprendizaje organizacional en doble vía (corresponsabilidad organizacional -conocimiento corporativo)</t>
  </si>
  <si>
    <t>% de cumplimiento de la programación</t>
  </si>
  <si>
    <t>Numero de asesorías realizadas / el numero de asesorías programadas</t>
  </si>
  <si>
    <t>Sistema documental</t>
  </si>
  <si>
    <t>1.21 Al finalizar el periodo se habrá implementado un Plan de Saneamiento Fiscal y Financiero con énfasis en la racionalización de gastos y costos.</t>
  </si>
  <si>
    <t>Diagnostico Plan de Saneamiento Fiscal y Financiero</t>
  </si>
  <si>
    <t>actas de capacitación</t>
  </si>
  <si>
    <t xml:space="preserve">3.6 Durante el periodo 2012-2016 el HCO habrá logrado gestionar en los términos de ley todas las manifestaciones de los usuarios </t>
  </si>
  <si>
    <t>Seguimiento al SDQS</t>
  </si>
  <si>
    <t xml:space="preserve">N° de manifestaciones gestionadas en el SDQS/ Total de manifestaciones en el SDQS </t>
  </si>
  <si>
    <t>Implementación Fase II Plan de Saneamiento Fiscal</t>
  </si>
  <si>
    <t>Informe SDQS</t>
  </si>
  <si>
    <t>Implementación Fase III Plan de Saneamiento Fiscal</t>
  </si>
  <si>
    <t>3.7 Capacitar un mínimo de cinco  mil personas en derechos y deberes de los usuarios y en el sistema general de seguridad social</t>
  </si>
  <si>
    <t>Implementación Fase IV Plan de Saneamiento Fiscal</t>
  </si>
  <si>
    <t>Numero de personas capacitadas /  numero de personas proyectadas</t>
  </si>
  <si>
    <t>5.4 Garantizar oportunidad de consulta de pediatría según normatividad</t>
  </si>
  <si>
    <t>Subgerente Adtivo y Fciero</t>
  </si>
  <si>
    <t>planillas de registro</t>
  </si>
  <si>
    <t>Oportunidad de la consulta de pediatría</t>
  </si>
  <si>
    <t>Sumatoria total de los días calendario transcurridos entre la fecha en la cual el paciente solicita cita, por cualquier medio, para ser atendido en la consulta médica pediátrica y la fecha para la cual es asignada la cita / Número total de consultas médicas pediátricas asignadas en la institución.</t>
  </si>
  <si>
    <t>Circular 056</t>
  </si>
  <si>
    <t>5.5 Garantizar una oportunidad inferior o igual a 8 días en la consulta médica especializada de cirugía</t>
  </si>
  <si>
    <t>Asegurar el desarrollo del modelo de gestión social comunitaria en el Hospital Centro Oriente</t>
  </si>
  <si>
    <t>Oportunidad en días de la consulta médica especializada de cirugía</t>
  </si>
  <si>
    <t>Indicador - metodología de la Superintendencia Nacional de Salud</t>
  </si>
  <si>
    <t>3.8 Implementar en cada anualidad un plan de trabajo del modelo de gestión social comunitaria</t>
  </si>
  <si>
    <t>ND</t>
  </si>
  <si>
    <t>El indicador no está de acuerdo con la fórmula del mismo</t>
  </si>
  <si>
    <t>La meta está programada a la mitad por restricciones de talento humano</t>
  </si>
  <si>
    <t xml:space="preserve">Se sugiere ajustar meta al 90% </t>
  </si>
  <si>
    <t>Cambiar el denominador presupuesto asignado por el presupuesto facturado</t>
  </si>
  <si>
    <t>Analisar información con los datos del 2012 (Vivente Lopez)</t>
  </si>
  <si>
    <t>% correlación</t>
  </si>
  <si>
    <t>Actividades certificadas a contratistas / actividades facturadas</t>
  </si>
  <si>
    <t>Base de datos de certificación a contratistas</t>
  </si>
  <si>
    <t>1.23 Al finalizar el periodo se logrará cumplir con el Estándar de Acreditación de Talento Humano, acorde a la Resolución 123 de 2012 del Ministerio de la Protección Social.</t>
  </si>
  <si>
    <t>Autoevaluación Estándares de Acreditación Talento Humano</t>
  </si>
  <si>
    <t xml:space="preserve">Documento Autoevaluación </t>
  </si>
  <si>
    <t>Informes Calidad</t>
  </si>
  <si>
    <t>Líder proceso gestión del talento humano / líder Sistema integrado de gestión</t>
  </si>
  <si>
    <t>Informe de auditorías</t>
  </si>
  <si>
    <t>Líder proceso evaluación y asesoría</t>
  </si>
  <si>
    <t>2.6 A 31 de diciembre de cada anualidad haber efectuado seguimiento como mínimo al 30% de los planes de mejoramiento que se encuentren en ejecución.</t>
  </si>
  <si>
    <t>Cumplimiento de seguimientos a planes de mejoramiento</t>
  </si>
  <si>
    <t>Seguimientos efectuados y reportados / Seguimientos a realizar y reportar</t>
  </si>
  <si>
    <t>2.7 Implementar en cada anualidad un plan de auditorías internas a los procedimientos de la ESE</t>
  </si>
  <si>
    <t>Acciones implementadas / Acciones programadas</t>
  </si>
  <si>
    <t>1.24 Realizar capacitaciones semestrales sobre derecho disciplinario a los funcionarios de planta de la institución</t>
  </si>
  <si>
    <t>% cumplimiento capacitaciones</t>
  </si>
  <si>
    <t>Capacitaciones realizadas / capacitaciones programadas</t>
  </si>
  <si>
    <t>2.8 A 30 de noviembre de cada anualidad haber efectuado y reportado la evaluación al sistema de control interno.</t>
  </si>
  <si>
    <t>Oportunidad en la evaluación y socialización de resultados</t>
  </si>
  <si>
    <t>Fecha de reporte de resultados  - Fecha máxima de reporte</t>
  </si>
  <si>
    <t>2.9 A 31 de diciembre de cada anualidad haber realizado y reportado Auditoria sobre la apropiación de las normas de transparencia (Decreto 371 de 2010, Ley 1474 de 2011 y Código de Ética del Hospital).</t>
  </si>
  <si>
    <t>Informes de auditoría</t>
  </si>
  <si>
    <t>2.10 A 31 de diciembre de cada anualidad haber realizado y reportado Auditoria a la implementación del sistema integrado de gestión</t>
  </si>
  <si>
    <t>2.11 Actualizar el PAMEC en el último trimestre de cada anualidad</t>
  </si>
  <si>
    <t>Plan actualizado oportunamente</t>
  </si>
  <si>
    <t xml:space="preserve">1.8 Disminuir La glosa definitiva por calidad de las intervenciones en el 60% de la línea base </t>
  </si>
  <si>
    <t>Valor glosa definitiva por calidad en el periodo / Presupuesto asignado en el periodo</t>
  </si>
  <si>
    <t>% cumplimiento meta de procesos de auditoría</t>
  </si>
  <si>
    <t>auditorías MD realizadas / auditorías MD programadas</t>
  </si>
  <si>
    <t>Informes de auditoria</t>
  </si>
  <si>
    <t xml:space="preserve">2.13 Realizar 102 Procesos de Auditoria de enfermería </t>
  </si>
  <si>
    <t>CIRCULAR 093</t>
  </si>
  <si>
    <t>5.6 Garantizar una oportunidad inferior o igual a 3 días en la consulta médica general</t>
  </si>
  <si>
    <t>Oportunidad en días de la consulta médica general</t>
  </si>
  <si>
    <t>2.15 Cumplir meta de evaluación de guía de manejo específica:  Hemorragias de III trimestre y trastornos hipertensivos en la gestación.</t>
  </si>
  <si>
    <t>Evaluación de aplicación de guía de manejo específica:  Hemorragias de III trimestre y trastornos hipertensivos en la gestación.</t>
  </si>
  <si>
    <t>Número de Historias Clínicas con aplicación estricta de la guía de manejo para hemorragias del III trimestre y trastornos hipertensivos en la gestación / Total de Historias Clínicas auditadas de pacientes con edad gestacional mayor de 27 semanas atendidas en la ESE con Diagnóstico de hemorragia del III trimestre y trastornos hipertensivos en la gestación.</t>
  </si>
  <si>
    <t>2.16 Cumplir meta de Evaluación de aplicación de guía de manejo de la primera causa de egreso hospitalario o de morbilidad atendida</t>
  </si>
  <si>
    <t>Evaluación de aplicación de guía de manejo de la primera causa de egreso hospitalario o de morbilidad atendida</t>
  </si>
  <si>
    <t>Número de Historias Clínicas con aplicación estricta de la guía de manejo adoptada por la ESE para el Diagnóstico de la primera causa de egreso hospitalario o de morbilidad atendida en la vigencia / Total Historias Clínicas auditadas de pacientes con el Diagnóstico de la primera causa de egreso hospitalario o de morbilidad atendida en la entidad en la vigencia</t>
  </si>
  <si>
    <t xml:space="preserve">2.17 Realizar auditorías internas mensuales durante los 10 días calendario siguientes a todas las intervenciones realizadas en el PIC y en los proyectos de los FDL </t>
  </si>
  <si>
    <t>% de auditorías realizadas oportunamente</t>
  </si>
  <si>
    <t>No. Auditorías realizadas oportunamente / No. Auditorías a realizar</t>
  </si>
  <si>
    <t>Papeles de trabajo de auditoría e interna</t>
  </si>
  <si>
    <t>% de acciones con seguimiento</t>
  </si>
  <si>
    <t>Acciones de mejora con seguimiento / total de acciones de mejora programadas</t>
  </si>
  <si>
    <t xml:space="preserve">Informe de seguimiento </t>
  </si>
  <si>
    <t>Efectividad en la Auditoria para el Mejoramiento Continuo de la Calidad de la atención en salud</t>
  </si>
  <si>
    <t>Numero de acciones de mejora ejecutados derivadas de las auditorias realizadas/ total de acciones de mejoramiento programadas  para la vigencia derivadas de los planes de mejora del componente de auditoria.</t>
  </si>
  <si>
    <t xml:space="preserve">Papeles de trabajo ciclo de autoevaluación </t>
  </si>
  <si>
    <t>Implementar la tecnología de información y de comunicaciones articulada e integralmente</t>
  </si>
  <si>
    <t>2.20 Implementar anualmente un plan de gestión documental siguiendo la normatividad vigente.</t>
  </si>
  <si>
    <t>% Cumplimiento plan</t>
  </si>
  <si>
    <t>Actividades realizadas / actividades programadas</t>
  </si>
  <si>
    <t xml:space="preserve">5.7 Garantizar una oportunidad en la realización de apendicectomía con diagnóstico confirmado en un tiempo menor o igual a 6 horas </t>
  </si>
  <si>
    <t>Realización oportuna de apedicectomía</t>
  </si>
  <si>
    <t>Número de pacientes con diagnóstico de apendicitis que fueron intervenidos las primeras 6 horas posterior a la confirmación del diagnóstico / Total de pacientes con diagnostico de apendicitis al egreso en el periodo</t>
  </si>
  <si>
    <t>5.8 Garantizar una oportunidad inferior o igual a 30 minutos para la atención en el  servicio de urgencias (triage 2)</t>
  </si>
  <si>
    <t>Oportunidad de la atención para servicios de urgencias (triage 2)</t>
  </si>
  <si>
    <t>5.9 Durante el periodo 2012 - 2016 el HCO se habrá aumentado en un 30% el cumplimiento de la metas P y D</t>
  </si>
  <si>
    <t>Porcentaje de cumplimiento de las actividades de P Y D</t>
  </si>
  <si>
    <t>Actividades de P y D realizadas / actividades de P y D programadas</t>
  </si>
  <si>
    <t>Planillas asistencia</t>
  </si>
  <si>
    <t>Profesional oficina control disciplinario</t>
  </si>
  <si>
    <t>1.25 Implementar en los proyectos de los FDL un sistema de control que correlacione actividades certificadas a contratistas con actividades facturadas</t>
  </si>
  <si>
    <t>1.26 Implementar anualmente un plan de mercadeo de los servicios de la sede Guavio</t>
  </si>
  <si>
    <t>Informe de gestión del plan</t>
  </si>
  <si>
    <t xml:space="preserve">1.27 Optimizar el porcentaje ocupacional del servicio de hospitalización en medicina interna por encima del 75% </t>
  </si>
  <si>
    <t>Porcentaje ocupacional hospitalización  medicina interna</t>
  </si>
  <si>
    <t>No. de días cama utilizada en el servicio de hospitalización de medicina interna/ No de días cama disponible en el servicio de hospitalización de medicina interna X 100</t>
  </si>
  <si>
    <t>Informe de producción de servicios</t>
  </si>
  <si>
    <t>1.28 Cumplir meta de adquisición de  medicamentos y material médico-quirúrgico adquiridos mediante mecanismos de compras conjuntas, a través de cooperativas de Empresas Sociales del Estado y/o de mecanismos electrónicos</t>
  </si>
  <si>
    <t>Proporción de medicamentos y material médico-quirúrgico adquiridos mediante mecanismos de compras conjuntas, a través de cooperativas de Empresas Sociales del Estado y/o de mecanismos electrónicos</t>
  </si>
  <si>
    <t>Valor total adquisiciones de medicamentos y material médico-quirúrgico realizadas mediante mecanismos de compras conjuntas a través de cooperativas de Empresas Sociales del Estado y/o mecanismos electrónicos / Valor total de adquisiciones de la ESE por medicamentos y material médico-quirúrgico.</t>
  </si>
  <si>
    <t>5.10 Garantizar oportunidad de consulta de gineco obstetricia según normatividad</t>
  </si>
  <si>
    <t xml:space="preserve">Oportunidad de la consulta de ginecoobstetricia </t>
  </si>
  <si>
    <t>Informes ejecución presupuestal</t>
  </si>
  <si>
    <t>Sumatoria total de los días calendario transcurridos entre la fecha en la cual el paciente solicita cita, por cualquier medio, para ser atendido en la consulta de gineco obstetricia y la fecha para la cual es asignada la cita / Número total de consultas de gineco obstetricia asignadas en la institución.</t>
  </si>
  <si>
    <t>Líder proceso gestión del ambiente físico</t>
  </si>
  <si>
    <t>Construcción del modelo  articulado PIC y POS</t>
  </si>
  <si>
    <t>5.11 Documentar e implementar la articulación de las acciones individuales con las acciones colectivas</t>
  </si>
  <si>
    <t>Cumplimiento plan de implementación</t>
  </si>
  <si>
    <t>Documentación</t>
  </si>
  <si>
    <t>Implementación</t>
  </si>
  <si>
    <t>Seguimiento y ajuste</t>
  </si>
  <si>
    <t>Sistema documental ESE</t>
  </si>
  <si>
    <t>1.29 Al finalizar el periodo se contará con un Sistema de Costos Hospitalarios que soporte la toma de decisiones.</t>
  </si>
  <si>
    <t>Sistema de Costos Hospitalarios</t>
  </si>
  <si>
    <t xml:space="preserve">5.12 Implementar plan de formación en gerencia del servicio </t>
  </si>
  <si>
    <t>Cumplimiento del plan</t>
  </si>
  <si>
    <t>Mantenimiento</t>
  </si>
  <si>
    <t>Soportes de formación</t>
  </si>
  <si>
    <t>Documento Informe de Costos</t>
  </si>
  <si>
    <t>5.13 Implementar plan de formación en cada anualidad que permitan la generación de corresponsabilidad</t>
  </si>
  <si>
    <t>% grupos focales implementados</t>
  </si>
  <si>
    <t>grupos focales realizados / grupos focales programados</t>
  </si>
  <si>
    <t>Diagnostico Implementación Sistema de Costos Hospitalarios</t>
  </si>
  <si>
    <t xml:space="preserve">Informe de ejecución del plan </t>
  </si>
  <si>
    <t xml:space="preserve">Implementación Sistema de Costos Hospitalarios - Fase I </t>
  </si>
  <si>
    <t>2.21 A 31 de diciembre de 2016 se dará aplicación del manual de Derechos de Petición del Hospital.</t>
  </si>
  <si>
    <t xml:space="preserve">Manual de derecho de petición </t>
  </si>
  <si>
    <t>Derechos de petición gestionados de acuerdo al manual / total derechos de petición gestionados</t>
  </si>
  <si>
    <t xml:space="preserve">Implementación Sistema de Costos Hospitalarios - Fase II </t>
  </si>
  <si>
    <t>Informe ATUS</t>
  </si>
  <si>
    <t>Líder proceso gestión jurídica</t>
  </si>
  <si>
    <t xml:space="preserve">Implementación Sistema de Costos Hospitalarios - Fase III </t>
  </si>
  <si>
    <t>2.22 A 31 de diciembre de 2016 se dará oportuna aplicación del Manual de Supervisión de Contratos del Hospital.</t>
  </si>
  <si>
    <t>Manual de supervisión de contratos</t>
  </si>
  <si>
    <t>Contratos supervisados de acuerdo al manual / total contratos supervisados</t>
  </si>
  <si>
    <t>Archivo Contractual.</t>
  </si>
  <si>
    <t>Implementación Sistema de Costos Hospitalarios - Fase IV</t>
  </si>
  <si>
    <t>2.23 A 31 de diciembre de 2016 se dará aplicación del Manual de Liquidación de Contratos del Hospital</t>
  </si>
  <si>
    <t>Manual de liquidación de contratos</t>
  </si>
  <si>
    <t>Contratos liquidados de acuerdo al manual / total contratos liquidados</t>
  </si>
  <si>
    <t>Informes Área Contable</t>
  </si>
  <si>
    <t>2.24 Dar despliegue al plan de acción de implementación del SIG según norma técnica distrital</t>
  </si>
  <si>
    <t>Cumplimiento actividades del plan</t>
  </si>
  <si>
    <t>Informe de ejecución del plan de acción</t>
  </si>
  <si>
    <t>2.25 Formular y gestionar proyectos que permitan la obtención de recursos para implementar un Plan de  actualización de la infraestructura Tecnológica (hardware y software) del Hospital.</t>
  </si>
  <si>
    <t>Actividades a desarrollar</t>
  </si>
  <si>
    <t>No. De Actividades realizadas  / No. De actividades programadas * 100</t>
  </si>
  <si>
    <t>En todas las sedes de la localidad Santa fe se cuenta con cableado estructurado Nivel 6
y se cuenta con la infraestructura para teléfonos IP</t>
  </si>
  <si>
    <t xml:space="preserve">Proyectos elaborados y presentados a entidades financiadoras </t>
  </si>
  <si>
    <t>Implementación de proyectos según cronogramas</t>
  </si>
  <si>
    <t>Informe de gestión del proceso de planeación</t>
  </si>
  <si>
    <t>2.26 Formular y gestionar un proyecto que permita la obtención de los recursos para la adquisición de un software que integre los procesos administrativos y los asistenciales</t>
  </si>
  <si>
    <t>El sistema de Información administrativo con el que se cuenta (Clinical Suite).</t>
  </si>
  <si>
    <t>Formular el proyecto y obtener viabilidad en SDS</t>
  </si>
  <si>
    <t>Implementar el proyecto según cronogramas</t>
  </si>
  <si>
    <t>2.27 Fortalecer el Hospital con aplicativos que cumplan con las necesidades de las diferentes áreas.</t>
  </si>
  <si>
    <t xml:space="preserve">Aplicativos a desarrollar </t>
  </si>
  <si>
    <t>No. De aplicativos de desarrollados e implementados / No. De aplicativos solicitados para desarrollar * 100</t>
  </si>
  <si>
    <t>Se cuentan con aplicativos individuales por área.</t>
  </si>
  <si>
    <t>Realizar plan de desarrollo de aplicativos según necesidades</t>
  </si>
  <si>
    <t>Desarrollar aplicativos según priorización</t>
  </si>
  <si>
    <t>2.28 Diseñar e Implementar un Plan de Comunicaciones que responda a las necesidades de mejora continua en identidad, imagen y cultura organizacional, al igual que un programa de Comunicación 2.0</t>
  </si>
  <si>
    <t>% cumplimiento acciones del plan para la anualidad</t>
  </si>
  <si>
    <t xml:space="preserve"> Acciones del plan  realizadas /  Acciones ejecutadas</t>
  </si>
  <si>
    <t>Formulación del plan</t>
  </si>
  <si>
    <t>Implementación del plan según cronograma</t>
  </si>
  <si>
    <t>Informe de avance del plan</t>
  </si>
  <si>
    <t>2.29 Mantener actualizadas las bases de datos que recogen la información generada por las acciones desarrolladas en territorios y componentes en salud pública</t>
  </si>
  <si>
    <t>% bases de datos actualizadas</t>
  </si>
  <si>
    <t>No. bases de datos actualizadas / No. Bases de datos que se gestionan</t>
  </si>
  <si>
    <t>Informe de gestión PIC</t>
  </si>
  <si>
    <t>2.30 Implementar anualmente  un plan de seguridad de la información de todo el Hospital.</t>
  </si>
  <si>
    <t>No. De Actividades programadas / No. De actividades realizadas * 100</t>
  </si>
  <si>
    <t>Se cuenta con los procedimientos de respaldo de la información.</t>
  </si>
  <si>
    <t>Formular plan 2012</t>
  </si>
  <si>
    <t>1.12 Al final del periodo 2012-2016, Incrementar  la atención de afiliados del régimen contributivo en un 20%.</t>
  </si>
  <si>
    <t>((No. personas actuales atendidas RC-No personas atendidas periodo anterior RC)/(No. de personas actuales atendidas RC))*100</t>
  </si>
  <si>
    <t>Informe de gestión planeación</t>
  </si>
  <si>
    <t>1.30 Al finalizar el periodo se habrá implementado un convenio de rediseño de la E.S.E. con un enfoque de Operación en Red.</t>
  </si>
  <si>
    <t>% implementación productos de convenio</t>
  </si>
  <si>
    <t>Productos entregados / Productos a entregar según cronograma</t>
  </si>
  <si>
    <t>Diagnostico Implementación Sistema de Operación en RED</t>
  </si>
  <si>
    <t>Programa Rediseño del Hospital Centro Oriente.</t>
  </si>
  <si>
    <t>Implementación Programa de Rediseño del Hospital Centro oriente</t>
  </si>
  <si>
    <t>1.22  Implementar en el PIC un sistema de control que correlacione actividades certificadas a contratistas con actividades facturadas</t>
  </si>
  <si>
    <t>Informes convenio redes</t>
  </si>
  <si>
    <t>2.1. Formular a más tardar el 31 de octubre de cada anualidad el plan de acción de implementación del SIG según norma técnica distrital</t>
  </si>
  <si>
    <t>1,12</t>
  </si>
  <si>
    <t>1,23</t>
  </si>
  <si>
    <t>1,48</t>
  </si>
  <si>
    <t>1,77</t>
  </si>
  <si>
    <t>2,13</t>
  </si>
  <si>
    <t>2,55</t>
  </si>
  <si>
    <t xml:space="preserve">2.12 Realizar 165 Procesos de Auditoria medica </t>
  </si>
  <si>
    <t xml:space="preserve">2.14 Realizar 102 Procesos de Auditoria de odontología </t>
  </si>
  <si>
    <t>2.18. Realizar seguimiento al 100% de las acciones programadas en los planes de mejora elaborados.</t>
  </si>
  <si>
    <t>2.19. Lograr meta de efectividad de la auditoría para el mejoramiento continuo de la calidad.</t>
  </si>
  <si>
    <t>Líder Sistema de gestión de archivos</t>
  </si>
  <si>
    <t xml:space="preserve"> Acciones del plan  realizadas /  Acciones programadas</t>
  </si>
  <si>
    <t>Profesional comunicaciones</t>
  </si>
  <si>
    <t>Profesional especializado sistemas de información</t>
  </si>
  <si>
    <t>Líder proceso de gestión del talento humano / Líder GPAU</t>
  </si>
  <si>
    <t>3.5. Fortalecimiento de los grupos comunitarios legalmente constituidos.</t>
  </si>
  <si>
    <t xml:space="preserve">OBJETIVO 1: LOGRAR LA SOSTENIBILIDAD FINANCIERA  DEL HOSPITAL SAN RAFAEL </t>
  </si>
  <si>
    <t>OBJETIVO 1: Optimizar la Gestión Financiera del Hospital San Rafael.</t>
  </si>
  <si>
    <t>1. Aumentar la generación de ingresos por venta de servicios y gestionar su recaudo efectivo.</t>
  </si>
  <si>
    <t>Facturación efciciente y oportuna</t>
  </si>
  <si>
    <t xml:space="preserve">Recaudo efectivo, saneamiento y recuperación de cartera </t>
  </si>
  <si>
    <t>Aumentar la venta de servicios y fortalecer el mercadeo Institucional para obtener contratos con nuevos pagadores.</t>
  </si>
  <si>
    <t>Optimizar la producción de servicios con responsabilidad social empresarial.</t>
  </si>
  <si>
    <t>Generar Alianzas y Convenios</t>
  </si>
  <si>
    <t>Gestionar Proyectos</t>
  </si>
  <si>
    <t>2. Optimizar y racionalizar los gastos y costos.</t>
  </si>
  <si>
    <t>Adecuación de la Institucionalidad</t>
  </si>
  <si>
    <t>Implementación de Politicas</t>
  </si>
  <si>
    <t>Autodiagnostico</t>
  </si>
  <si>
    <t>Ajustes</t>
  </si>
  <si>
    <t>Implementar y hacer seguimiento a un tablero de indicadores</t>
  </si>
  <si>
    <t xml:space="preserve">Actualizar el mapa de procesos </t>
  </si>
  <si>
    <t>Implementar el mapa estrategico</t>
  </si>
  <si>
    <t xml:space="preserve">Fortalecer sistema de gestión documental y correspondencia </t>
  </si>
  <si>
    <t>4. Implementar herramientas gerenciales para fomentar el control de procesos y toma de decisiones.</t>
  </si>
  <si>
    <t>Gestiónar sistemas de información y comunicaciones</t>
  </si>
  <si>
    <t xml:space="preserve">OBJETIVO 3: Garantizar la legitimidad del Hospital a través de la prestación servicios Humanizados y Seguros, soportada en el respeto por los derechos de los usuarios, la participación ciudadana y compromiso por lo ético. </t>
  </si>
  <si>
    <t>Afianzar una cultura ética institucional</t>
  </si>
  <si>
    <t>Implantar programas de servicios seguros, de calidad y con responsabilidad social.</t>
  </si>
  <si>
    <t>OBJETIVO 4: Fortalecer la gestión del conocimiento y memoria institucional.</t>
  </si>
  <si>
    <t>7. Desarrollar el modelo metodologico de gestion y transferencia del conocimiento</t>
  </si>
  <si>
    <t xml:space="preserve">8. Garantizar la gestión del talento humano orientada a la promoción de capacidades y competencias. </t>
  </si>
  <si>
    <t>5. Fortalecer la confianza de la ciudadanía en la ESE.</t>
  </si>
  <si>
    <t>LÍNEAS DE ACCIÓN</t>
  </si>
  <si>
    <t>Fortalecimiento de la operación en redes hospitalarias</t>
  </si>
  <si>
    <t>Medición del desempeño institucional</t>
  </si>
  <si>
    <t>Fidelizar al cliente interno y externo fortaleciendo la pertenencia con la institución</t>
  </si>
  <si>
    <t>3. Asegurar el desarrollo e implementación del Sistema de Gestión a través de Modelo Integrado de Planeación y Gestión – MIPG.</t>
  </si>
  <si>
    <t>OBJETIVO 2: Fortalecer la Capacidad Institucional de la ESE.</t>
  </si>
  <si>
    <t>OBJETIVO 5: Generar respuestas en salud a las necesidades de la población objeto, a través de servicios con calidad, apropiados y  oportunos en el marco de un modelo de operación por redes integrales e integradas.</t>
  </si>
  <si>
    <t xml:space="preserve">10. Liderar una gestión institucional hacia la mejora de la accesibilidad a los servicios y la obtención de niveles deseados de satisfacción de los usuarios, desarrollando un modelo de operación por redes integrales e integradas. </t>
  </si>
  <si>
    <t>Profundizar la Humanización de los servicios</t>
  </si>
  <si>
    <t>Implementar el desarrollo metodológico de ciencia, tecnología y memoria institucional</t>
  </si>
  <si>
    <t>Desarrollar el modelo de gestión social comunitaria en el Hospital</t>
  </si>
  <si>
    <t>9. Desarrollar con integralidad la atención de salud,  en la población en los territorios sociales.</t>
  </si>
  <si>
    <t>Identificar, priorizar y responder con oportunidad a las necesidades de la población en los territorios sociales</t>
  </si>
  <si>
    <t>Desarrollar la cultura del servicio</t>
  </si>
  <si>
    <t>Fortalecer las capacidades organizacionales (docencia y extensión)</t>
  </si>
  <si>
    <t>Implementar un modelo de investigación y gestión de saberes institucionales</t>
  </si>
  <si>
    <t>Fomentar el aprendizaje organizacional en doble vía (corresponsabilidad organizacional -conocimiento corporativo)</t>
  </si>
  <si>
    <t>Desarrollar politicas, planes, revisión y seguimiento, evaluación y monitoreo y mejora continua.</t>
  </si>
  <si>
    <t>Fortalecer las capacidades institucionales de la ESE en el marco del programa "Cambio por la Red Publica Hospitalaria"</t>
  </si>
  <si>
    <t>Ejecutar las metas del contrato PIC mínimo en un 90%</t>
  </si>
  <si>
    <t>Contar con los soportes de las cuentas (RIPS) de forma oportuna.</t>
  </si>
  <si>
    <t>Al finalizar el periodo se facturará por lo menos el 95%  de las actividades realizadas por venta de servicios.</t>
  </si>
  <si>
    <t xml:space="preserve">Al finalizar el periodo se habrá aumentado el 2,5% del recaudo de cartera en relación con el  lo recaudado en la vigencia anterior. </t>
  </si>
  <si>
    <t>Al finalizar el periodo se habrá implementado un plan de saneamientmo y depuración de Cartera de la ESE.</t>
  </si>
  <si>
    <t>Al finalizar el periodo se mantendrá conciliado los aportes patronales de la entidad Sistema General de Participaciones con el 100% de los fondos.</t>
  </si>
  <si>
    <t xml:space="preserve">Al finalizar el periodo se mantendrán suscritos por vigencia como mínimo 2 convenios interadministrativos con entidades públicas o de educación formal o no formal que generen ingresos a la entidad. </t>
  </si>
  <si>
    <t>Realizar capacitaciones semestrales sobre derecho disciplinario a los funcionarios de planta de la institución</t>
  </si>
  <si>
    <t>Cumplir meta de adquisición de  medicamentos y material médico-quirúrgico adquiridos mediante mecanismos de compras conjuntas, a través de cooperativas de Empresas Sociales del Estado y/o de mecanismos electrónicos</t>
  </si>
  <si>
    <t>Aprobar a más tardar el 31 de enero de cada anualidad el plan de acción de implementación del MIPG</t>
  </si>
  <si>
    <t>Lograr incremento progresivo en la autoevaluación de acreditación</t>
  </si>
  <si>
    <t>A 31 de diciembre de cada anualidad haber efectuado seguimiento al 70% de los planes de mejoramiento que se encuentren en ejecución.</t>
  </si>
  <si>
    <t>Implementar en cada anualidad el Plan Anual de Auditorias de la ESE</t>
  </si>
  <si>
    <t>A 30 de noviembre de cada anualidad haber efectuado y reportado la evaluación al sistema de control interno.</t>
  </si>
  <si>
    <t>6. Asegurar el cumplimiento del objeto social y la participación comunitaria.</t>
  </si>
  <si>
    <t>Oficina de Control Interno</t>
  </si>
  <si>
    <t xml:space="preserve">Plan de Gestión del Gerente </t>
  </si>
  <si>
    <t>Lider Gestión Financiera</t>
  </si>
  <si>
    <t>Implementar controles a las actividades certificadas a contratistas de acuerdo con actividades Facturadas y Glosas por calidad y/o pertinencia.</t>
  </si>
  <si>
    <t>Controles</t>
  </si>
  <si>
    <t>Informe Talento Humano</t>
  </si>
  <si>
    <t xml:space="preserve">Garantizar seguimiento oportuno a los indicadores asistenciales establecidos en el Plan de Gestión Gerencial de la ESE San Rafael de Fundación   </t>
  </si>
  <si>
    <t>Seguimientos a Indicadores</t>
  </si>
  <si>
    <t>No. de Seguimientos Realizados/ No de Seguimientos Programados</t>
  </si>
  <si>
    <t xml:space="preserve">Informe Indicadores </t>
  </si>
  <si>
    <t>Implementar anualmente un Plan de Mercadeo de los servicios.</t>
  </si>
  <si>
    <t>Al finalizar el periodo se habrá implementado un Plan Integral de Mantenimiento Hospitalario que permita la racionalización de gastos y costos en un 10% por vigencia, según objetivo 5 Plan de Gestión del Gerente.</t>
  </si>
  <si>
    <t>Disminuir la glosa definitiva por calidad &lt;=5%</t>
  </si>
  <si>
    <t xml:space="preserve">% glosa definitiva por calidad </t>
  </si>
  <si>
    <t>Informe Glosas</t>
  </si>
  <si>
    <t xml:space="preserve">Monitoreo Mapa de Riesgos </t>
  </si>
  <si>
    <t>A 31 de diciembre de cada anualidad haber realizado y reportado Monitoreos Trimestrales al Mapa de Riesgos Institucional.</t>
  </si>
  <si>
    <t>Monitoreos Realizados  / Monitoreos Programados</t>
  </si>
  <si>
    <t>A 31 de diciembre de cada anualidad haber realizado y reportado Auditoria sobre la apropiación de las normas de transparencia (Decreto 371 de 2010, Ley 1474 de 2011 y Código de Integridad del Hospital).</t>
  </si>
  <si>
    <t xml:space="preserve">por definir </t>
  </si>
  <si>
    <t>A 31 de diciembre de cada anualidad haber realizado y reportado Auditoria a la implementación del MIPG</t>
  </si>
  <si>
    <t>Cumplir meta de evaluación de guía de manejo específica:  Hemorragias de III trimestre y trastornos hipertensivos en gestantes.</t>
  </si>
  <si>
    <t>Cumplir meta de Evaluación de aplicación de guía de manejo de la primera causa de egreso hospitalario o de morbilidad atendida</t>
  </si>
  <si>
    <t>Realizar seguimiento al 100% de las acciones programadas en los planes de mejora elaborados.</t>
  </si>
  <si>
    <t>Lograr meta de efectividad de la auditoría para el mejoramiento continuo de la calidad.</t>
  </si>
  <si>
    <t>Implementar anualmente un plan de gestión documental siguiendo la normatividad vigente.</t>
  </si>
  <si>
    <t>A 31 de diciembre de cada anualidad realizar 2 socializaciónes a supervisores, del Capitulo de Supervisión de Contratos establecido en el Manual de contratación del Hospital.</t>
  </si>
  <si>
    <t>Liquidación de contratos</t>
  </si>
  <si>
    <t xml:space="preserve">Contratos liquidados / total contratos sujetos de liquidación de vigencias anteriores </t>
  </si>
  <si>
    <t>OBJETIVO 2: Implementar herramientas gerenciales para fomentar el control de procesos y toma de decisiones.</t>
  </si>
  <si>
    <t>Asegurar el desarrollo e implementación del Sistema de Gestión a través de Modelo Integrado de Planeación y Gestión – MIPG.</t>
  </si>
  <si>
    <t>Implementar herramientas gerenciales para fomentar el control de procesos y toma de decisiones.</t>
  </si>
  <si>
    <t>Implantar tablero de indicadores de monitoreo de la ESE San Rafael</t>
  </si>
  <si>
    <t>Ajustar el Direccionamiento Estrategico de la ESE San Rafael, adoptando politicas de Gestión y Desempeño</t>
  </si>
  <si>
    <t>Aadpoción de Politicas</t>
  </si>
  <si>
    <t>Acuerdo de Junta Directiva</t>
  </si>
  <si>
    <t>Actualizar el Mapa de Procesos de la ESE San Rafael de Fundación.</t>
  </si>
  <si>
    <t>Realizar 40 Procedimientos de Auditoría Medica en los servicios asistenciales</t>
  </si>
  <si>
    <t>Realizar 40 Procesos de Auditoria de enfermería en los servicios asistenciales</t>
  </si>
  <si>
    <t>Fortalecer el Hospital con aplicativos que cumplan con las necesidades de las diferentes áreas.</t>
  </si>
  <si>
    <t>Implementar anualmente  un plan de seguridad de la información de todo el Hospital.</t>
  </si>
  <si>
    <t xml:space="preserve">% de actualización del Mapa </t>
  </si>
  <si>
    <t>%Acciones implementadas /Total Acciones programadas</t>
  </si>
  <si>
    <t>Al finalizar el periodo el Hospital San Rafael habrá logrado fortalecer la legitimidad y confianza de la ciudadanía mediante estrategias que impacten el proyecto de vida de los funcionarios y usuarios</t>
  </si>
  <si>
    <t>Implementar en cada anualidad estrategias que permitan cumplir las expectativas de los usuarios manifestadas en los diferentes canales de expresión establecidos</t>
  </si>
  <si>
    <t xml:space="preserve">Implementar en cada anualidad un plan de trabajo para el Código de Integridad </t>
  </si>
  <si>
    <t>Fortalecimiento de los grupos comunitarios legalmente constituidos.</t>
  </si>
  <si>
    <t xml:space="preserve">Durante el periodo 2021-2024 se habrá logrado gestionar en los términos de ley todas las manifestaciones de los usuarios </t>
  </si>
  <si>
    <t>Capacitar un mínimo de mil personas en derechos y deberes de los usuarios y en el sistema general de seguridad social</t>
  </si>
  <si>
    <t>Implementar en cada anualidad un plan de trabajo del modelo de gestión social comunitaria</t>
  </si>
  <si>
    <t xml:space="preserve">Implementar en cada anualidad un plan de trabajo para: a) servicios seguros y de calidad y b) Responsabilidad Social </t>
  </si>
  <si>
    <t>Asegurar el cumplimiento del objeto social y la participación comunitaria.</t>
  </si>
  <si>
    <t>Revolución por la Equidad</t>
  </si>
  <si>
    <t xml:space="preserve">Cambio por la Red Publica Hospitalaria </t>
  </si>
  <si>
    <t>Desarrollar con integralidad la atención de salud,  en la población en los territorios sociales.</t>
  </si>
  <si>
    <t xml:space="preserve">Realizar, actualizar y monitorerar el diagnóstico en salud del área de influencia del Hospital </t>
  </si>
  <si>
    <t>Garantizar oportunidad de consulta de pediatría según normatividad</t>
  </si>
  <si>
    <t>Garantizar una oportunidad inferior o igual a 8 días en la consulta médica especializada de cirugía</t>
  </si>
  <si>
    <t xml:space="preserve">Garantizar una oportunidad en la realización de apendicectomía con diagnóstico confirmado en un tiempo menor o igual a 6 horas </t>
  </si>
  <si>
    <t>Garantizar una oportunidad inferior o igual a 30 minutos para la atención en el  servicio de urgencias (triage 2)</t>
  </si>
  <si>
    <t>Garantizar oportunidad de consulta de gineco obstetricia según normatividad</t>
  </si>
  <si>
    <t>Documentar e implementar la articulación de las acciones individuales con las acciones colectivas</t>
  </si>
  <si>
    <t xml:space="preserve">Implementar plan de formación en gerencia del servicio </t>
  </si>
  <si>
    <t>Implementar plan de formación en cada anualidad que permitan la generación de corresponsabilidad</t>
  </si>
  <si>
    <t xml:space="preserve"> Liderar una gestión institucional hacia la mejora de la accesibilidad a los servicios y la obtención de niveles deseados de satisfacción de los usuarios, desarrollando un modelo de operación por redes integrales e integradas. </t>
  </si>
  <si>
    <t xml:space="preserve">Desarrollar un modelo de operación a través de Redes Integradas e Integrales de Servicios </t>
  </si>
  <si>
    <t>Modelo de Operación Elaborado</t>
  </si>
  <si>
    <t>Actividad realizada / actividad programada</t>
  </si>
  <si>
    <t>Optimizar el tiempo de los profesionales de medicina especializada asistenciales  en un porcentaje mayor o igual a 90%</t>
  </si>
  <si>
    <t>Mantener la productividad de los profesionales de medicina especializada asistenciales  en un porcentaje mayor o igual a 90%</t>
  </si>
  <si>
    <t>Mantener el rendimiento de los profesionales de medicina  especializada por encima de 2,8        Rendimiento        Sumatoria de todas las actividades realizadas en  MD /Total Horas asistenciales programadas</t>
  </si>
  <si>
    <t>Lider Acciones Individuales</t>
  </si>
  <si>
    <t>Lider Acciones Colectivas</t>
  </si>
  <si>
    <t>Lideres Acciones Individuales y Colectivas</t>
  </si>
  <si>
    <t xml:space="preserve">Lider Gestión Humana </t>
  </si>
  <si>
    <t>Lider Gestión Recursos Fisicos</t>
  </si>
  <si>
    <t>Todos los Procesos</t>
  </si>
  <si>
    <t>Lider Gestión Jurídica</t>
  </si>
  <si>
    <t>Al final de cada anualidad tener estructurado  un plan de ventas articulado con el área de Planeación como estrategia para incrementar la venta de servicios.</t>
  </si>
  <si>
    <t>Lider Servicios Individuales y Colectivos</t>
  </si>
  <si>
    <t>Lider Planeación y Mercadeo</t>
  </si>
  <si>
    <t>Lider Gestión Contractual</t>
  </si>
  <si>
    <t xml:space="preserve">Al finalizar el periodo se habrán realizado auditorias de cuentas medicas concurrentes </t>
  </si>
  <si>
    <t>Lider Gestión de Calidad</t>
  </si>
  <si>
    <t>Todos los Procesos / Planeación y Mercadeo</t>
  </si>
  <si>
    <t>Lider Control Interno</t>
  </si>
  <si>
    <t>Lider Gestión Participativa y Atención al Usuario</t>
  </si>
  <si>
    <t>Lider Gestión de Comunicaciones y TICS</t>
  </si>
  <si>
    <t>Lider Gestión Humana</t>
  </si>
  <si>
    <t xml:space="preserve">Lider Gestión de Calidad </t>
  </si>
  <si>
    <t xml:space="preserve">Lider de Direccionamiento y Gerencia </t>
  </si>
  <si>
    <t>Lider de Gestión del Riesgo en Salud</t>
  </si>
  <si>
    <t xml:space="preserve">Lider de Gestión de Acciones Individuales </t>
  </si>
  <si>
    <t>Lider de Gestión de Acciones Individuales y Colectivas</t>
  </si>
  <si>
    <t>Aumentar la generación de ingresos por venta de servicios y gestionar su recaudo efectivo.</t>
  </si>
  <si>
    <t>Al final del periodo 2021-2024, Incrementar la atención del régimen contributivo en un 10%</t>
  </si>
  <si>
    <t>Saneamiento de cartera</t>
  </si>
  <si>
    <t>Informe de Planeación y Gestión Financiera</t>
  </si>
  <si>
    <t>% cumplimiento plan/ Meta programada</t>
  </si>
  <si>
    <t xml:space="preserve"> Optimizar la Gestión Financiera del Hospital San Rafael.</t>
  </si>
  <si>
    <t>Fortalecer la Capacidad Institucional de la ESE.</t>
  </si>
  <si>
    <t xml:space="preserve">Garantizar la legitimidad del Hospital a través de la prestación servicios Humanizados y Seguros, soportada en el respeto por los derechos de los usuarios, la participación ciudadana y compromiso por lo ético. </t>
  </si>
  <si>
    <t>Fortalecer la gestión del conocimiento y memoria institucional.</t>
  </si>
  <si>
    <t>Generar respuestas en salud a las necesidades de la población objeto, a través de servicios con calidad, apropiados y  oportunos en el marco de un modelo de operación por redes integrales e integradas.</t>
  </si>
  <si>
    <t>Lider Gestión de Recursos Fisicos - Lider Planeación</t>
  </si>
  <si>
    <t>Lider Calidad - Lider Recursos Fisicos</t>
  </si>
  <si>
    <t>En año 2024 el Hospital habrá implementado la metodología de gestión del conocimiento garantizando el cumplimiento de las capacidades organizacionales</t>
  </si>
  <si>
    <t>Gestión Humana - Gestión de Calidad</t>
  </si>
  <si>
    <t>Al finalizar el periodo se logrará cumplir con el Estándar de Acreditación de Talento Humano, acorde a la Resolución 123 de 2012 del Ministerio de Salud y Protección Social, o la norma que la modifique.</t>
  </si>
  <si>
    <t>ID</t>
  </si>
  <si>
    <t>PLAN DE DESARROLLO 2021-2024</t>
  </si>
  <si>
    <t>OBJETIVOS ESTRATEGICOS</t>
  </si>
  <si>
    <t>Optimizar la Gestión Financiera del Hospital San Rafael.</t>
  </si>
  <si>
    <t>Formular y/o gestionar proyectos que permitan la obtención de recursos para implementar un Plan de  actualización y renovación de la infraestructura Tecnológica (hardware y software) del Hospital.</t>
  </si>
  <si>
    <t>Formular y/o gestionar un proyecto que permita la obtención de los recursos para la adquisición de un software que integre los procesos administrativos y los asistenciales</t>
  </si>
  <si>
    <t>En el año 2023 el Hospital San Rafael habrá desarrollado e implementado la metodología de memoria institucional que garantice la gestión y transferencia del conocimiento</t>
  </si>
  <si>
    <t>SEGUIMIENTO 2024</t>
  </si>
  <si>
    <t>I TRIMESTRE 2024</t>
  </si>
  <si>
    <t>II TRIMESTRE 2024</t>
  </si>
  <si>
    <t>III TRIMESTRE 2024</t>
  </si>
  <si>
    <t>IV TRIMESTRE 2024</t>
  </si>
  <si>
    <t>ACUM 2024</t>
  </si>
  <si>
    <t>((No. personas actuales atendidas RC-No personas atendidas en el 2023 RC)/(No. de personas actuales atendidas RC))*100</t>
  </si>
  <si>
    <t>No. Medios magnéticos entregados oportunamente/ No. Medios generaron * 100</t>
  </si>
  <si>
    <t xml:space="preserve">% implementación auditorias realizadas </t>
  </si>
  <si>
    <t>auditorias progrmada Productos entregados / auditorias realizadas  según cronograma</t>
  </si>
  <si>
    <t>Lider Calidad</t>
  </si>
  <si>
    <t>Actualizar el PAMEC en el primer Trimestre de cada anualidad</t>
  </si>
  <si>
    <t>A 31 de diciembre de 2024 se dará aplicación del manual de Derechos de Petición del Hospital.</t>
  </si>
  <si>
    <t>A 31 de diciembre de 2024 liquidar el 90% de los contratos correspondientes a vigencias anteriores sujetos de liquidación</t>
  </si>
  <si>
    <t xml:space="preserve">Diseñar e Implementar un Plan de Comunicaciones que responda a las necesidades de mejora continua en identidad, imagen y cultura organizacional, al igual que un programa de Comunicación </t>
  </si>
  <si>
    <t>A 31 de Diciembre de 2024 se habrá actualizado e implantado el programa de humanización de los servicios.</t>
  </si>
  <si>
    <t>En el año 2024 se habrá formulado e implementado un modelo de investigación y gestión de saberes institucionales que garantice la gestión y transferencia del conocimiento.</t>
  </si>
  <si>
    <t>En año 2024 el Hospital habrá implementado la metodología de gestión del conocimiento garantizando el desarrollo de competencias institucionales</t>
  </si>
  <si>
    <t>PLAN DE ACCION 2024</t>
  </si>
  <si>
    <t>EJE ESTRATÉGICO PDD</t>
  </si>
  <si>
    <t>OBJETIVO 
ESTRATEGICO PDI</t>
  </si>
  <si>
    <t>LINEAS DE 
ACCION</t>
  </si>
  <si>
    <t>META PLAN 
2021-2024</t>
  </si>
  <si>
    <t>FORMULA DEL 
INDICADOR</t>
  </si>
  <si>
    <t>META AÑO
2024</t>
  </si>
  <si>
    <t>≥90%</t>
  </si>
  <si>
    <t>≥2,9</t>
  </si>
  <si>
    <t>≥86%</t>
  </si>
  <si>
    <r>
      <rPr>
        <sz val="11"/>
        <color rgb="FF000000"/>
        <rFont val="Calibri"/>
        <family val="2"/>
      </rPr>
      <t>≤</t>
    </r>
    <r>
      <rPr>
        <i/>
        <sz val="11"/>
        <color rgb="FF000000"/>
        <rFont val="Arial Narrow"/>
        <family val="2"/>
      </rPr>
      <t>5%</t>
    </r>
  </si>
  <si>
    <t>≥95%</t>
  </si>
  <si>
    <t>≥2,5%</t>
  </si>
  <si>
    <t>≥2</t>
  </si>
  <si>
    <t>FUENTE DE
INFORMACIÓN</t>
  </si>
  <si>
    <t>ok</t>
  </si>
  <si>
    <t>CODIGO</t>
  </si>
  <si>
    <t xml:space="preserve">MACROPROCESO ESTRATEGICO
PROCESO DE DIRECCIONAMIENTO Y GERENCIA
</t>
  </si>
  <si>
    <t>VERSIÓN</t>
  </si>
  <si>
    <t>V02-Ene2024</t>
  </si>
  <si>
    <t>PLAN DE ACCIÓN 2024 DEL PLAN DE DESARROLLO INSTITUCIONAL 2021 - 2024
ESE HOSPITAL DEPARTAMENTAL SAN RAFAEL DE FUNDACIÓN</t>
  </si>
  <si>
    <t>ME-DG-POP-DI003</t>
  </si>
  <si>
    <t>Secretario Técnico Junta Directiva</t>
  </si>
  <si>
    <t>Elaborado Por: Wilmer Agamez Borres _____________________________________</t>
  </si>
  <si>
    <t>Líder de Planeación</t>
  </si>
  <si>
    <t>Aprobado Por: _________________________________________________________</t>
  </si>
  <si>
    <t>Revisado Por: José Rafael Domínguez Ayala _________________________________</t>
  </si>
  <si>
    <t>Presidente Junta Directiva</t>
  </si>
  <si>
    <t xml:space="preserve">Cambio por la Red Pública Hospitalaria </t>
  </si>
  <si>
    <t>≥1</t>
  </si>
  <si>
    <t>≥10</t>
  </si>
  <si>
    <t>≥80%</t>
  </si>
  <si>
    <t>NA</t>
  </si>
  <si>
    <t>OBJETIVO 3: Garantizar la legitimidad del Hospital a través de la prestación servicios Humanizados y Seguros, soportada en el respeto por los derechos de los usuarios, la participación ciudadana y compromiso por lo ético.</t>
  </si>
  <si>
    <t>≥25%</t>
  </si>
  <si>
    <t>≤30</t>
  </si>
  <si>
    <t>≤8</t>
  </si>
  <si>
    <t>OBJETIVOS  
ESPECÍFICOS</t>
  </si>
  <si>
    <t xml:space="preserve">ESE HOSPITAL DEPARTAMENTAL SAN RAFAEL DE FUNDACIÓN </t>
  </si>
  <si>
    <t>TRIM I.</t>
  </si>
  <si>
    <t>% CUMPLIMIENTO 2024</t>
  </si>
  <si>
    <t>TRIM II.</t>
  </si>
  <si>
    <t>TRIM III.</t>
  </si>
  <si>
    <t>TRIM IV.</t>
  </si>
  <si>
    <t>TOTAL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</si>
</sst>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5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b/>
      <i/>
      <sz val="11"/>
      <color rgb="FF000000"/>
      <name val="Arial Narrow"/>
      <family val="2"/>
    </font>
    <font>
      <i/>
      <sz val="11"/>
      <color rgb="FF000000"/>
      <name val="Arial Narrow"/>
      <family val="2"/>
    </font>
    <font>
      <i/>
      <sz val="11"/>
      <name val="Arial Narrow"/>
      <family val="2"/>
    </font>
    <font>
      <b/>
      <i/>
      <sz val="11"/>
      <color theme="0"/>
      <name val="Arial Narrow"/>
      <family val="2"/>
    </font>
    <font>
      <sz val="11"/>
      <color rgb="FF000000"/>
      <name val="Calibri"/>
      <family val="2"/>
    </font>
    <font>
      <i/>
      <sz val="11"/>
      <color theme="1"/>
      <name val="Arial Narrow"/>
      <family val="2"/>
    </font>
    <font>
      <b/>
      <i/>
      <sz val="1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6B26B"/>
        <bgColor rgb="FFF6B26B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FBD4B4"/>
      </patternFill>
    </fill>
    <fill>
      <patternFill patternType="solid">
        <fgColor rgb="FFFF6600"/>
        <bgColor indexed="64"/>
      </patternFill>
    </fill>
    <fill>
      <patternFill patternType="solid">
        <fgColor rgb="FFFF6600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6600"/>
        <bgColor rgb="FFCCFFFF"/>
      </patternFill>
    </fill>
    <fill>
      <patternFill patternType="solid">
        <fgColor theme="9" tint="0.59999389629810485"/>
        <bgColor rgb="FFC2D69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6D9F0"/>
      </patternFill>
    </fill>
    <fill>
      <patternFill patternType="solid">
        <fgColor theme="9" tint="0.59999389629810485"/>
        <bgColor rgb="FFE5B8B7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D8D8D8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46"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1" fillId="13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9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9" fontId="8" fillId="0" borderId="0" xfId="1" applyFont="1" applyFill="1" applyBorder="1" applyAlignment="1">
      <alignment horizontal="center" vertical="top" wrapText="1"/>
    </xf>
    <xf numFmtId="0" fontId="8" fillId="14" borderId="5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" fontId="9" fillId="0" borderId="0" xfId="0" applyNumberFormat="1" applyFont="1" applyAlignment="1">
      <alignment horizontal="left" vertical="top" wrapText="1"/>
    </xf>
    <xf numFmtId="0" fontId="8" fillId="18" borderId="5" xfId="0" applyFont="1" applyFill="1" applyBorder="1" applyAlignment="1">
      <alignment horizontal="center" vertical="top"/>
    </xf>
    <xf numFmtId="9" fontId="8" fillId="0" borderId="5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0" fontId="11" fillId="12" borderId="5" xfId="0" applyFont="1" applyFill="1" applyBorder="1" applyAlignment="1">
      <alignment horizontal="left" vertical="top"/>
    </xf>
    <xf numFmtId="0" fontId="11" fillId="1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8" fillId="14" borderId="5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top" wrapText="1"/>
    </xf>
    <xf numFmtId="10" fontId="9" fillId="0" borderId="5" xfId="1" applyNumberFormat="1" applyFont="1" applyFill="1" applyBorder="1" applyAlignment="1">
      <alignment horizontal="center" vertical="top" wrapText="1"/>
    </xf>
    <xf numFmtId="37" fontId="11" fillId="15" borderId="5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15" borderId="17" xfId="0" applyFont="1" applyFill="1" applyBorder="1" applyAlignment="1">
      <alignment horizontal="center" vertical="top" wrapText="1"/>
    </xf>
    <xf numFmtId="0" fontId="11" fillId="15" borderId="9" xfId="0" applyFont="1" applyFill="1" applyBorder="1" applyAlignment="1">
      <alignment horizontal="center" vertical="top" wrapText="1"/>
    </xf>
    <xf numFmtId="0" fontId="11" fillId="15" borderId="18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9" fontId="9" fillId="0" borderId="5" xfId="0" applyNumberFormat="1" applyFont="1" applyBorder="1" applyAlignment="1">
      <alignment horizontal="center" vertical="top" wrapText="1"/>
    </xf>
    <xf numFmtId="164" fontId="9" fillId="0" borderId="5" xfId="0" applyNumberFormat="1" applyFont="1" applyBorder="1" applyAlignment="1">
      <alignment horizontal="center" vertical="top" wrapText="1"/>
    </xf>
    <xf numFmtId="1" fontId="9" fillId="0" borderId="5" xfId="0" applyNumberFormat="1" applyFont="1" applyBorder="1" applyAlignment="1">
      <alignment horizontal="center" vertical="top" wrapText="1"/>
    </xf>
    <xf numFmtId="0" fontId="11" fillId="12" borderId="7" xfId="0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left" vertical="top" wrapText="1"/>
    </xf>
    <xf numFmtId="0" fontId="8" fillId="14" borderId="5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4" fontId="9" fillId="2" borderId="5" xfId="0" applyNumberFormat="1" applyFont="1" applyFill="1" applyBorder="1" applyAlignment="1">
      <alignment horizontal="center" vertical="top" wrapText="1"/>
    </xf>
    <xf numFmtId="0" fontId="11" fillId="13" borderId="19" xfId="0" applyFont="1" applyFill="1" applyBorder="1" applyAlignment="1">
      <alignment horizontal="center" vertical="top" wrapText="1"/>
    </xf>
    <xf numFmtId="0" fontId="11" fillId="13" borderId="15" xfId="0" applyFont="1" applyFill="1" applyBorder="1" applyAlignment="1">
      <alignment horizontal="center" vertical="top" wrapText="1"/>
    </xf>
    <xf numFmtId="0" fontId="11" fillId="13" borderId="20" xfId="0" applyFont="1" applyFill="1" applyBorder="1" applyAlignment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9" fontId="8" fillId="0" borderId="17" xfId="1" applyFont="1" applyFill="1" applyBorder="1" applyAlignment="1">
      <alignment horizontal="center" vertical="top" wrapText="1"/>
    </xf>
    <xf numFmtId="9" fontId="8" fillId="0" borderId="18" xfId="1" applyFont="1" applyFill="1" applyBorder="1" applyAlignment="1">
      <alignment horizontal="center" vertical="top" wrapText="1"/>
    </xf>
    <xf numFmtId="4" fontId="9" fillId="2" borderId="5" xfId="0" applyNumberFormat="1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9" fontId="9" fillId="0" borderId="5" xfId="1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9" fontId="9" fillId="0" borderId="17" xfId="0" applyNumberFormat="1" applyFont="1" applyBorder="1" applyAlignment="1">
      <alignment horizontal="center" vertical="top" wrapText="1"/>
    </xf>
    <xf numFmtId="9" fontId="9" fillId="0" borderId="9" xfId="0" applyNumberFormat="1" applyFont="1" applyBorder="1" applyAlignment="1">
      <alignment horizontal="center" vertical="top" wrapText="1"/>
    </xf>
    <xf numFmtId="9" fontId="9" fillId="0" borderId="18" xfId="0" applyNumberFormat="1" applyFont="1" applyBorder="1" applyAlignment="1">
      <alignment horizontal="center" vertical="top" wrapText="1"/>
    </xf>
    <xf numFmtId="1" fontId="9" fillId="0" borderId="17" xfId="0" applyNumberFormat="1" applyFont="1" applyBorder="1" applyAlignment="1">
      <alignment horizontal="center" vertical="top" wrapText="1"/>
    </xf>
    <xf numFmtId="1" fontId="9" fillId="0" borderId="9" xfId="0" applyNumberFormat="1" applyFont="1" applyBorder="1" applyAlignment="1">
      <alignment horizontal="center" vertical="top" wrapText="1"/>
    </xf>
    <xf numFmtId="1" fontId="9" fillId="0" borderId="18" xfId="0" applyNumberFormat="1" applyFont="1" applyBorder="1" applyAlignment="1">
      <alignment horizontal="center" vertical="top" wrapText="1"/>
    </xf>
    <xf numFmtId="0" fontId="8" fillId="14" borderId="10" xfId="0" applyFont="1" applyFill="1" applyBorder="1" applyAlignment="1">
      <alignment horizontal="center" vertical="top" wrapText="1"/>
    </xf>
    <xf numFmtId="0" fontId="8" fillId="14" borderId="8" xfId="0" applyFont="1" applyFill="1" applyBorder="1" applyAlignment="1">
      <alignment horizontal="center" vertical="top" wrapText="1"/>
    </xf>
    <xf numFmtId="0" fontId="8" fillId="14" borderId="11" xfId="0" applyFont="1" applyFill="1" applyBorder="1" applyAlignment="1">
      <alignment horizontal="center" vertical="top" wrapText="1"/>
    </xf>
    <xf numFmtId="0" fontId="8" fillId="14" borderId="12" xfId="0" applyFont="1" applyFill="1" applyBorder="1" applyAlignment="1">
      <alignment horizontal="center" vertical="top" wrapText="1"/>
    </xf>
    <xf numFmtId="0" fontId="8" fillId="14" borderId="0" xfId="0" applyFont="1" applyFill="1" applyAlignment="1">
      <alignment horizontal="center" vertical="top" wrapText="1"/>
    </xf>
    <xf numFmtId="0" fontId="8" fillId="14" borderId="13" xfId="0" applyFont="1" applyFill="1" applyBorder="1" applyAlignment="1">
      <alignment horizontal="center" vertical="top" wrapText="1"/>
    </xf>
    <xf numFmtId="0" fontId="8" fillId="14" borderId="14" xfId="0" applyFont="1" applyFill="1" applyBorder="1" applyAlignment="1">
      <alignment horizontal="center" vertical="top" wrapText="1"/>
    </xf>
    <xf numFmtId="0" fontId="8" fillId="14" borderId="15" xfId="0" applyFont="1" applyFill="1" applyBorder="1" applyAlignment="1">
      <alignment horizontal="center" vertical="top" wrapText="1"/>
    </xf>
    <xf numFmtId="0" fontId="8" fillId="14" borderId="16" xfId="0" applyFont="1" applyFill="1" applyBorder="1" applyAlignment="1">
      <alignment horizontal="center" vertical="top" wrapText="1"/>
    </xf>
    <xf numFmtId="9" fontId="8" fillId="0" borderId="5" xfId="0" applyNumberFormat="1" applyFont="1" applyBorder="1" applyAlignment="1">
      <alignment horizontal="center" vertical="top" wrapText="1"/>
    </xf>
    <xf numFmtId="4" fontId="9" fillId="0" borderId="5" xfId="0" applyNumberFormat="1" applyFont="1" applyBorder="1" applyAlignment="1">
      <alignment horizontal="left" vertical="top" wrapText="1"/>
    </xf>
    <xf numFmtId="9" fontId="9" fillId="2" borderId="5" xfId="0" applyNumberFormat="1" applyFont="1" applyFill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9" fontId="9" fillId="0" borderId="17" xfId="1" applyFont="1" applyFill="1" applyBorder="1" applyAlignment="1">
      <alignment horizontal="center" vertical="top" wrapText="1"/>
    </xf>
    <xf numFmtId="9" fontId="9" fillId="0" borderId="9" xfId="1" applyFont="1" applyFill="1" applyBorder="1" applyAlignment="1">
      <alignment horizontal="center" vertical="top" wrapText="1"/>
    </xf>
    <xf numFmtId="9" fontId="9" fillId="0" borderId="18" xfId="1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9" fillId="9" borderId="5" xfId="0" applyFont="1" applyFill="1" applyBorder="1" applyAlignment="1">
      <alignment horizontal="left" vertical="top" wrapText="1"/>
    </xf>
    <xf numFmtId="4" fontId="9" fillId="11" borderId="10" xfId="0" applyNumberFormat="1" applyFont="1" applyFill="1" applyBorder="1" applyAlignment="1">
      <alignment horizontal="left" vertical="top" wrapText="1"/>
    </xf>
    <xf numFmtId="4" fontId="9" fillId="11" borderId="8" xfId="0" applyNumberFormat="1" applyFont="1" applyFill="1" applyBorder="1" applyAlignment="1">
      <alignment horizontal="left" vertical="top" wrapText="1"/>
    </xf>
    <xf numFmtId="4" fontId="9" fillId="11" borderId="11" xfId="0" applyNumberFormat="1" applyFont="1" applyFill="1" applyBorder="1" applyAlignment="1">
      <alignment horizontal="left" vertical="top" wrapText="1"/>
    </xf>
    <xf numFmtId="4" fontId="9" fillId="11" borderId="14" xfId="0" applyNumberFormat="1" applyFont="1" applyFill="1" applyBorder="1" applyAlignment="1">
      <alignment horizontal="left" vertical="top" wrapText="1"/>
    </xf>
    <xf numFmtId="4" fontId="9" fillId="11" borderId="15" xfId="0" applyNumberFormat="1" applyFont="1" applyFill="1" applyBorder="1" applyAlignment="1">
      <alignment horizontal="left" vertical="top" wrapText="1"/>
    </xf>
    <xf numFmtId="4" fontId="9" fillId="11" borderId="16" xfId="0" applyNumberFormat="1" applyFont="1" applyFill="1" applyBorder="1" applyAlignment="1">
      <alignment horizontal="left" vertical="top" wrapText="1"/>
    </xf>
    <xf numFmtId="0" fontId="11" fillId="16" borderId="5" xfId="0" applyFont="1" applyFill="1" applyBorder="1" applyAlignment="1">
      <alignment horizontal="center" vertical="top" wrapText="1"/>
    </xf>
    <xf numFmtId="4" fontId="9" fillId="10" borderId="10" xfId="0" applyNumberFormat="1" applyFont="1" applyFill="1" applyBorder="1" applyAlignment="1">
      <alignment horizontal="left" vertical="top" wrapText="1"/>
    </xf>
    <xf numFmtId="4" fontId="9" fillId="10" borderId="8" xfId="0" applyNumberFormat="1" applyFont="1" applyFill="1" applyBorder="1" applyAlignment="1">
      <alignment horizontal="left" vertical="top" wrapText="1"/>
    </xf>
    <xf numFmtId="4" fontId="9" fillId="10" borderId="11" xfId="0" applyNumberFormat="1" applyFont="1" applyFill="1" applyBorder="1" applyAlignment="1">
      <alignment horizontal="left" vertical="top" wrapText="1"/>
    </xf>
    <xf numFmtId="4" fontId="9" fillId="10" borderId="12" xfId="0" applyNumberFormat="1" applyFont="1" applyFill="1" applyBorder="1" applyAlignment="1">
      <alignment horizontal="left" vertical="top" wrapText="1"/>
    </xf>
    <xf numFmtId="4" fontId="9" fillId="10" borderId="0" xfId="0" applyNumberFormat="1" applyFont="1" applyFill="1" applyAlignment="1">
      <alignment horizontal="left" vertical="top" wrapText="1"/>
    </xf>
    <xf numFmtId="4" fontId="9" fillId="10" borderId="13" xfId="0" applyNumberFormat="1" applyFont="1" applyFill="1" applyBorder="1" applyAlignment="1">
      <alignment horizontal="left" vertical="top" wrapText="1"/>
    </xf>
    <xf numFmtId="4" fontId="9" fillId="10" borderId="14" xfId="0" applyNumberFormat="1" applyFont="1" applyFill="1" applyBorder="1" applyAlignment="1">
      <alignment horizontal="left" vertical="top" wrapText="1"/>
    </xf>
    <xf numFmtId="4" fontId="9" fillId="10" borderId="15" xfId="0" applyNumberFormat="1" applyFont="1" applyFill="1" applyBorder="1" applyAlignment="1">
      <alignment horizontal="left" vertical="top" wrapText="1"/>
    </xf>
    <xf numFmtId="4" fontId="9" fillId="10" borderId="16" xfId="0" applyNumberFormat="1" applyFont="1" applyFill="1" applyBorder="1" applyAlignment="1">
      <alignment horizontal="left" vertical="top" wrapText="1"/>
    </xf>
    <xf numFmtId="0" fontId="11" fillId="16" borderId="17" xfId="0" applyFont="1" applyFill="1" applyBorder="1" applyAlignment="1">
      <alignment horizontal="center" vertical="top" wrapText="1"/>
    </xf>
    <xf numFmtId="0" fontId="11" fillId="16" borderId="9" xfId="0" applyFont="1" applyFill="1" applyBorder="1" applyAlignment="1">
      <alignment horizontal="center" vertical="top" wrapText="1"/>
    </xf>
    <xf numFmtId="0" fontId="11" fillId="16" borderId="18" xfId="0" applyFont="1" applyFill="1" applyBorder="1" applyAlignment="1">
      <alignment horizontal="center" vertical="top" wrapText="1"/>
    </xf>
    <xf numFmtId="4" fontId="9" fillId="7" borderId="10" xfId="0" applyNumberFormat="1" applyFont="1" applyFill="1" applyBorder="1" applyAlignment="1">
      <alignment horizontal="left" vertical="top" wrapText="1"/>
    </xf>
    <xf numFmtId="4" fontId="9" fillId="7" borderId="8" xfId="0" applyNumberFormat="1" applyFont="1" applyFill="1" applyBorder="1" applyAlignment="1">
      <alignment horizontal="left" vertical="top" wrapText="1"/>
    </xf>
    <xf numFmtId="4" fontId="9" fillId="7" borderId="11" xfId="0" applyNumberFormat="1" applyFont="1" applyFill="1" applyBorder="1" applyAlignment="1">
      <alignment horizontal="left" vertical="top" wrapText="1"/>
    </xf>
    <xf numFmtId="4" fontId="9" fillId="7" borderId="12" xfId="0" applyNumberFormat="1" applyFont="1" applyFill="1" applyBorder="1" applyAlignment="1">
      <alignment horizontal="left" vertical="top" wrapText="1"/>
    </xf>
    <xf numFmtId="4" fontId="9" fillId="7" borderId="0" xfId="0" applyNumberFormat="1" applyFont="1" applyFill="1" applyAlignment="1">
      <alignment horizontal="left" vertical="top" wrapText="1"/>
    </xf>
    <xf numFmtId="4" fontId="9" fillId="7" borderId="13" xfId="0" applyNumberFormat="1" applyFont="1" applyFill="1" applyBorder="1" applyAlignment="1">
      <alignment horizontal="left" vertical="top" wrapText="1"/>
    </xf>
    <xf numFmtId="4" fontId="9" fillId="7" borderId="14" xfId="0" applyNumberFormat="1" applyFont="1" applyFill="1" applyBorder="1" applyAlignment="1">
      <alignment horizontal="left" vertical="top" wrapText="1"/>
    </xf>
    <xf numFmtId="4" fontId="9" fillId="7" borderId="15" xfId="0" applyNumberFormat="1" applyFont="1" applyFill="1" applyBorder="1" applyAlignment="1">
      <alignment horizontal="left" vertical="top" wrapText="1"/>
    </xf>
    <xf numFmtId="4" fontId="9" fillId="7" borderId="16" xfId="0" applyNumberFormat="1" applyFont="1" applyFill="1" applyBorder="1" applyAlignment="1">
      <alignment horizontal="left" vertical="top" wrapText="1"/>
    </xf>
    <xf numFmtId="0" fontId="10" fillId="8" borderId="5" xfId="0" applyFont="1" applyFill="1" applyBorder="1" applyAlignment="1">
      <alignment horizontal="left" vertical="top" wrapText="1"/>
    </xf>
    <xf numFmtId="4" fontId="9" fillId="9" borderId="5" xfId="0" applyNumberFormat="1" applyFont="1" applyFill="1" applyBorder="1" applyAlignment="1">
      <alignment horizontal="left" vertical="top" wrapText="1"/>
    </xf>
    <xf numFmtId="0" fontId="10" fillId="8" borderId="10" xfId="0" applyFont="1" applyFill="1" applyBorder="1" applyAlignment="1">
      <alignment horizontal="left" vertical="top" wrapText="1"/>
    </xf>
    <xf numFmtId="0" fontId="10" fillId="8" borderId="8" xfId="0" applyFont="1" applyFill="1" applyBorder="1" applyAlignment="1">
      <alignment horizontal="left" vertical="top" wrapText="1"/>
    </xf>
    <xf numFmtId="0" fontId="10" fillId="8" borderId="11" xfId="0" applyFont="1" applyFill="1" applyBorder="1" applyAlignment="1">
      <alignment horizontal="left" vertical="top" wrapText="1"/>
    </xf>
    <xf numFmtId="0" fontId="10" fillId="8" borderId="12" xfId="0" applyFont="1" applyFill="1" applyBorder="1" applyAlignment="1">
      <alignment horizontal="left" vertical="top" wrapText="1"/>
    </xf>
    <xf numFmtId="0" fontId="10" fillId="8" borderId="0" xfId="0" applyFont="1" applyFill="1" applyAlignment="1">
      <alignment horizontal="left" vertical="top" wrapText="1"/>
    </xf>
    <xf numFmtId="0" fontId="10" fillId="8" borderId="13" xfId="0" applyFont="1" applyFill="1" applyBorder="1" applyAlignment="1">
      <alignment horizontal="left" vertical="top" wrapText="1"/>
    </xf>
    <xf numFmtId="0" fontId="10" fillId="8" borderId="14" xfId="0" applyFont="1" applyFill="1" applyBorder="1" applyAlignment="1">
      <alignment horizontal="left" vertical="top" wrapText="1"/>
    </xf>
    <xf numFmtId="0" fontId="10" fillId="8" borderId="15" xfId="0" applyFont="1" applyFill="1" applyBorder="1" applyAlignment="1">
      <alignment horizontal="left" vertical="top" wrapText="1"/>
    </xf>
    <xf numFmtId="0" fontId="10" fillId="8" borderId="16" xfId="0" applyFont="1" applyFill="1" applyBorder="1" applyAlignment="1">
      <alignment horizontal="left" vertical="top" wrapText="1"/>
    </xf>
    <xf numFmtId="0" fontId="8" fillId="17" borderId="10" xfId="0" applyFont="1" applyFill="1" applyBorder="1" applyAlignment="1">
      <alignment horizontal="center" vertical="top" wrapText="1"/>
    </xf>
    <xf numFmtId="0" fontId="8" fillId="17" borderId="8" xfId="0" applyFont="1" applyFill="1" applyBorder="1" applyAlignment="1">
      <alignment horizontal="center" vertical="top" wrapText="1"/>
    </xf>
    <xf numFmtId="0" fontId="8" fillId="17" borderId="11" xfId="0" applyFont="1" applyFill="1" applyBorder="1" applyAlignment="1">
      <alignment horizontal="center" vertical="top" wrapText="1"/>
    </xf>
    <xf numFmtId="0" fontId="8" fillId="17" borderId="12" xfId="0" applyFont="1" applyFill="1" applyBorder="1" applyAlignment="1">
      <alignment horizontal="center" vertical="top" wrapText="1"/>
    </xf>
    <xf numFmtId="0" fontId="8" fillId="17" borderId="0" xfId="0" applyFont="1" applyFill="1" applyAlignment="1">
      <alignment horizontal="center" vertical="top" wrapText="1"/>
    </xf>
    <xf numFmtId="0" fontId="8" fillId="17" borderId="13" xfId="0" applyFont="1" applyFill="1" applyBorder="1" applyAlignment="1">
      <alignment horizontal="center" vertical="top" wrapText="1"/>
    </xf>
    <xf numFmtId="0" fontId="8" fillId="17" borderId="14" xfId="0" applyFont="1" applyFill="1" applyBorder="1" applyAlignment="1">
      <alignment horizontal="center" vertical="top" wrapText="1"/>
    </xf>
    <xf numFmtId="0" fontId="8" fillId="17" borderId="15" xfId="0" applyFont="1" applyFill="1" applyBorder="1" applyAlignment="1">
      <alignment horizontal="center" vertical="top" wrapText="1"/>
    </xf>
    <xf numFmtId="0" fontId="8" fillId="17" borderId="16" xfId="0" applyFont="1" applyFill="1" applyBorder="1" applyAlignment="1">
      <alignment horizontal="center" vertical="top" wrapText="1"/>
    </xf>
    <xf numFmtId="0" fontId="8" fillId="19" borderId="10" xfId="0" applyFont="1" applyFill="1" applyBorder="1" applyAlignment="1">
      <alignment horizontal="center" vertical="top" wrapText="1"/>
    </xf>
    <xf numFmtId="0" fontId="8" fillId="19" borderId="8" xfId="0" applyFont="1" applyFill="1" applyBorder="1" applyAlignment="1">
      <alignment horizontal="center" vertical="top" wrapText="1"/>
    </xf>
    <xf numFmtId="0" fontId="8" fillId="19" borderId="11" xfId="0" applyFont="1" applyFill="1" applyBorder="1" applyAlignment="1">
      <alignment horizontal="center" vertical="top" wrapText="1"/>
    </xf>
    <xf numFmtId="0" fontId="8" fillId="19" borderId="12" xfId="0" applyFont="1" applyFill="1" applyBorder="1" applyAlignment="1">
      <alignment horizontal="center" vertical="top" wrapText="1"/>
    </xf>
    <xf numFmtId="0" fontId="8" fillId="19" borderId="0" xfId="0" applyFont="1" applyFill="1" applyAlignment="1">
      <alignment horizontal="center" vertical="top" wrapText="1"/>
    </xf>
    <xf numFmtId="0" fontId="8" fillId="19" borderId="13" xfId="0" applyFont="1" applyFill="1" applyBorder="1" applyAlignment="1">
      <alignment horizontal="center" vertical="top" wrapText="1"/>
    </xf>
    <xf numFmtId="0" fontId="8" fillId="19" borderId="14" xfId="0" applyFont="1" applyFill="1" applyBorder="1" applyAlignment="1">
      <alignment horizontal="center" vertical="top" wrapText="1"/>
    </xf>
    <xf numFmtId="0" fontId="8" fillId="19" borderId="15" xfId="0" applyFont="1" applyFill="1" applyBorder="1" applyAlignment="1">
      <alignment horizontal="center" vertical="top" wrapText="1"/>
    </xf>
    <xf numFmtId="0" fontId="8" fillId="19" borderId="16" xfId="0" applyFont="1" applyFill="1" applyBorder="1" applyAlignment="1">
      <alignment horizontal="center" vertical="top" wrapText="1"/>
    </xf>
    <xf numFmtId="0" fontId="8" fillId="20" borderId="10" xfId="0" applyFont="1" applyFill="1" applyBorder="1" applyAlignment="1">
      <alignment horizontal="center" vertical="top" wrapText="1"/>
    </xf>
    <xf numFmtId="0" fontId="8" fillId="20" borderId="8" xfId="0" applyFont="1" applyFill="1" applyBorder="1" applyAlignment="1">
      <alignment horizontal="center" vertical="top" wrapText="1"/>
    </xf>
    <xf numFmtId="0" fontId="8" fillId="20" borderId="11" xfId="0" applyFont="1" applyFill="1" applyBorder="1" applyAlignment="1">
      <alignment horizontal="center" vertical="top" wrapText="1"/>
    </xf>
    <xf numFmtId="0" fontId="8" fillId="20" borderId="12" xfId="0" applyFont="1" applyFill="1" applyBorder="1" applyAlignment="1">
      <alignment horizontal="center" vertical="top" wrapText="1"/>
    </xf>
    <xf numFmtId="0" fontId="8" fillId="20" borderId="0" xfId="0" applyFont="1" applyFill="1" applyAlignment="1">
      <alignment horizontal="center" vertical="top" wrapText="1"/>
    </xf>
    <xf numFmtId="0" fontId="8" fillId="20" borderId="13" xfId="0" applyFont="1" applyFill="1" applyBorder="1" applyAlignment="1">
      <alignment horizontal="center" vertical="top" wrapText="1"/>
    </xf>
    <xf numFmtId="0" fontId="8" fillId="20" borderId="14" xfId="0" applyFont="1" applyFill="1" applyBorder="1" applyAlignment="1">
      <alignment horizontal="center" vertical="top" wrapText="1"/>
    </xf>
    <xf numFmtId="0" fontId="8" fillId="20" borderId="15" xfId="0" applyFont="1" applyFill="1" applyBorder="1" applyAlignment="1">
      <alignment horizontal="center" vertical="top" wrapText="1"/>
    </xf>
    <xf numFmtId="0" fontId="8" fillId="20" borderId="16" xfId="0" applyFont="1" applyFill="1" applyBorder="1" applyAlignment="1">
      <alignment horizontal="center" vertical="top" wrapText="1"/>
    </xf>
    <xf numFmtId="0" fontId="8" fillId="21" borderId="10" xfId="0" applyFont="1" applyFill="1" applyBorder="1" applyAlignment="1">
      <alignment horizontal="center" vertical="top" wrapText="1"/>
    </xf>
    <xf numFmtId="0" fontId="8" fillId="21" borderId="8" xfId="0" applyFont="1" applyFill="1" applyBorder="1" applyAlignment="1">
      <alignment horizontal="center" vertical="top" wrapText="1"/>
    </xf>
    <xf numFmtId="0" fontId="8" fillId="21" borderId="11" xfId="0" applyFont="1" applyFill="1" applyBorder="1" applyAlignment="1">
      <alignment horizontal="center" vertical="top" wrapText="1"/>
    </xf>
    <xf numFmtId="0" fontId="8" fillId="21" borderId="12" xfId="0" applyFont="1" applyFill="1" applyBorder="1" applyAlignment="1">
      <alignment horizontal="center" vertical="top" wrapText="1"/>
    </xf>
    <xf numFmtId="0" fontId="8" fillId="21" borderId="0" xfId="0" applyFont="1" applyFill="1" applyAlignment="1">
      <alignment horizontal="center" vertical="top" wrapText="1"/>
    </xf>
    <xf numFmtId="0" fontId="8" fillId="21" borderId="13" xfId="0" applyFont="1" applyFill="1" applyBorder="1" applyAlignment="1">
      <alignment horizontal="center" vertical="top" wrapText="1"/>
    </xf>
    <xf numFmtId="0" fontId="8" fillId="21" borderId="14" xfId="0" applyFont="1" applyFill="1" applyBorder="1" applyAlignment="1">
      <alignment horizontal="center" vertical="top" wrapText="1"/>
    </xf>
    <xf numFmtId="0" fontId="8" fillId="21" borderId="15" xfId="0" applyFont="1" applyFill="1" applyBorder="1" applyAlignment="1">
      <alignment horizontal="center" vertical="top" wrapText="1"/>
    </xf>
    <xf numFmtId="0" fontId="8" fillId="21" borderId="16" xfId="0" applyFont="1" applyFill="1" applyBorder="1" applyAlignment="1">
      <alignment horizontal="center" vertical="top" wrapText="1"/>
    </xf>
    <xf numFmtId="0" fontId="8" fillId="22" borderId="10" xfId="0" applyFont="1" applyFill="1" applyBorder="1" applyAlignment="1">
      <alignment horizontal="center" vertical="top" wrapText="1"/>
    </xf>
    <xf numFmtId="0" fontId="8" fillId="22" borderId="8" xfId="0" applyFont="1" applyFill="1" applyBorder="1" applyAlignment="1">
      <alignment horizontal="center" vertical="top" wrapText="1"/>
    </xf>
    <xf numFmtId="0" fontId="8" fillId="22" borderId="11" xfId="0" applyFont="1" applyFill="1" applyBorder="1" applyAlignment="1">
      <alignment horizontal="center" vertical="top" wrapText="1"/>
    </xf>
    <xf numFmtId="0" fontId="8" fillId="22" borderId="12" xfId="0" applyFont="1" applyFill="1" applyBorder="1" applyAlignment="1">
      <alignment horizontal="center" vertical="top" wrapText="1"/>
    </xf>
    <xf numFmtId="0" fontId="8" fillId="22" borderId="0" xfId="0" applyFont="1" applyFill="1" applyAlignment="1">
      <alignment horizontal="center" vertical="top" wrapText="1"/>
    </xf>
    <xf numFmtId="0" fontId="8" fillId="22" borderId="13" xfId="0" applyFont="1" applyFill="1" applyBorder="1" applyAlignment="1">
      <alignment horizontal="center" vertical="top" wrapText="1"/>
    </xf>
    <xf numFmtId="0" fontId="8" fillId="22" borderId="14" xfId="0" applyFont="1" applyFill="1" applyBorder="1" applyAlignment="1">
      <alignment horizontal="center" vertical="top" wrapText="1"/>
    </xf>
    <xf numFmtId="0" fontId="8" fillId="22" borderId="15" xfId="0" applyFont="1" applyFill="1" applyBorder="1" applyAlignment="1">
      <alignment horizontal="center" vertical="top" wrapText="1"/>
    </xf>
    <xf numFmtId="0" fontId="8" fillId="22" borderId="16" xfId="0" applyFont="1" applyFill="1" applyBorder="1" applyAlignment="1">
      <alignment horizontal="center" vertical="top" wrapText="1"/>
    </xf>
    <xf numFmtId="9" fontId="14" fillId="0" borderId="17" xfId="1" applyFont="1" applyBorder="1" applyAlignment="1">
      <alignment horizontal="center" vertical="top" wrapText="1"/>
    </xf>
    <xf numFmtId="9" fontId="14" fillId="0" borderId="18" xfId="1" applyFont="1" applyBorder="1" applyAlignment="1">
      <alignment horizontal="center" vertical="top" wrapText="1"/>
    </xf>
    <xf numFmtId="0" fontId="11" fillId="12" borderId="17" xfId="0" applyFont="1" applyFill="1" applyBorder="1" applyAlignment="1">
      <alignment horizontal="center" vertical="top"/>
    </xf>
    <xf numFmtId="0" fontId="11" fillId="12" borderId="9" xfId="0" applyFont="1" applyFill="1" applyBorder="1" applyAlignment="1">
      <alignment horizontal="center" vertical="top"/>
    </xf>
    <xf numFmtId="0" fontId="11" fillId="12" borderId="18" xfId="0" applyFont="1" applyFill="1" applyBorder="1" applyAlignment="1">
      <alignment horizontal="center" vertical="top"/>
    </xf>
    <xf numFmtId="9" fontId="14" fillId="0" borderId="5" xfId="1" applyFont="1" applyBorder="1" applyAlignment="1">
      <alignment horizontal="center" vertical="top" wrapText="1"/>
    </xf>
    <xf numFmtId="0" fontId="11" fillId="12" borderId="5" xfId="0" applyFont="1" applyFill="1" applyBorder="1" applyAlignment="1">
      <alignment horizontal="center" vertical="top"/>
    </xf>
    <xf numFmtId="9" fontId="10" fillId="0" borderId="17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9" fontId="10" fillId="0" borderId="17" xfId="1" applyFont="1" applyBorder="1" applyAlignment="1">
      <alignment horizontal="center" vertical="top" wrapText="1"/>
    </xf>
    <xf numFmtId="12" fontId="10" fillId="0" borderId="18" xfId="1" applyNumberFormat="1" applyFont="1" applyBorder="1" applyAlignment="1">
      <alignment horizontal="center" vertical="top" wrapText="1"/>
    </xf>
    <xf numFmtId="0" fontId="11" fillId="12" borderId="6" xfId="0" applyFont="1" applyFill="1" applyBorder="1" applyAlignment="1">
      <alignment horizontal="center" vertical="top" wrapText="1"/>
    </xf>
    <xf numFmtId="12" fontId="8" fillId="18" borderId="5" xfId="1" applyNumberFormat="1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34712</xdr:colOff>
      <xdr:row>1</xdr:row>
      <xdr:rowOff>31327</xdr:rowOff>
    </xdr:from>
    <xdr:to>
      <xdr:col>5</xdr:col>
      <xdr:colOff>285750</xdr:colOff>
      <xdr:row>4</xdr:row>
      <xdr:rowOff>152399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7E0D45-6091-427C-BBF8-CC78EDE10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66" t="24185" r="48949" b="57584"/>
        <a:stretch>
          <a:fillRect/>
        </a:stretch>
      </xdr:blipFill>
      <xdr:spPr bwMode="auto">
        <a:xfrm>
          <a:off x="362372" y="206587"/>
          <a:ext cx="1561678" cy="646852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34712</xdr:colOff>
      <xdr:row>1</xdr:row>
      <xdr:rowOff>31327</xdr:rowOff>
    </xdr:from>
    <xdr:to>
      <xdr:col>5</xdr:col>
      <xdr:colOff>285750</xdr:colOff>
      <xdr:row>4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D37CEAA-4B4F-44E0-A7EB-1506686D6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66" t="24185" r="48949" b="57584"/>
        <a:stretch>
          <a:fillRect/>
        </a:stretch>
      </xdr:blipFill>
      <xdr:spPr bwMode="auto">
        <a:xfrm>
          <a:off x="358562" y="202777"/>
          <a:ext cx="1546438" cy="625898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34712</xdr:colOff>
      <xdr:row>1</xdr:row>
      <xdr:rowOff>31327</xdr:rowOff>
    </xdr:from>
    <xdr:to>
      <xdr:col>5</xdr:col>
      <xdr:colOff>297180</xdr:colOff>
      <xdr:row>4</xdr:row>
      <xdr:rowOff>152400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C9AD1D9-6C6E-4BFD-ABE0-6935D5DAD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66" t="24185" r="48949" b="57584"/>
        <a:stretch>
          <a:fillRect/>
        </a:stretch>
      </xdr:blipFill>
      <xdr:spPr bwMode="auto">
        <a:xfrm>
          <a:off x="362372" y="206587"/>
          <a:ext cx="1573108" cy="646853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34711</xdr:colOff>
      <xdr:row>1</xdr:row>
      <xdr:rowOff>31327</xdr:rowOff>
    </xdr:from>
    <xdr:to>
      <xdr:col>5</xdr:col>
      <xdr:colOff>276224</xdr:colOff>
      <xdr:row>4</xdr:row>
      <xdr:rowOff>152400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B555E0B-A770-4819-8605-3680E10F2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66" t="24185" r="48949" b="57584"/>
        <a:stretch>
          <a:fillRect/>
        </a:stretch>
      </xdr:blipFill>
      <xdr:spPr bwMode="auto">
        <a:xfrm>
          <a:off x="358561" y="202777"/>
          <a:ext cx="1536913" cy="635423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34711</xdr:colOff>
      <xdr:row>1</xdr:row>
      <xdr:rowOff>31327</xdr:rowOff>
    </xdr:from>
    <xdr:to>
      <xdr:col>5</xdr:col>
      <xdr:colOff>276225</xdr:colOff>
      <xdr:row>4</xdr:row>
      <xdr:rowOff>152400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B7377D1-E134-4138-9166-D98D5ABCE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66" t="24185" r="48949" b="57584"/>
        <a:stretch>
          <a:fillRect/>
        </a:stretch>
      </xdr:blipFill>
      <xdr:spPr bwMode="auto">
        <a:xfrm>
          <a:off x="358561" y="202777"/>
          <a:ext cx="1536914" cy="635423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1027" name="Rectangle 3" hidden="1">
          <a:extLst>
            <a:ext uri="{FF2B5EF4-FFF2-40B4-BE49-F238E27FC236}">
              <a16:creationId xmlns:a16="http://schemas.microsoft.com/office/drawing/2014/main" id="{00000000-0008-0000-0600-000003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771525</xdr:colOff>
      <xdr:row>8</xdr:row>
      <xdr:rowOff>219075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00"/>
  </sheetPr>
  <dimension ref="A1:BQ33"/>
  <sheetViews>
    <sheetView showGridLines="0" tabSelected="1" zoomScale="80" zoomScaleNormal="80" workbookViewId="0"/>
  </sheetViews>
  <sheetFormatPr baseColWidth="10" defaultColWidth="4.77734375" defaultRowHeight="13.8" x14ac:dyDescent="0.25"/>
  <cols>
    <col min="1" max="65" width="4.77734375" style="48" customWidth="1"/>
    <col min="66" max="16384" width="4.77734375" style="48"/>
  </cols>
  <sheetData>
    <row r="1" spans="1:69" x14ac:dyDescent="0.25">
      <c r="A1" s="51" t="s">
        <v>594</v>
      </c>
      <c r="B1" s="49"/>
      <c r="C1" s="49"/>
      <c r="D1" s="49"/>
      <c r="E1" s="49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</row>
    <row r="2" spans="1:69" ht="13.8" customHeight="1" x14ac:dyDescent="0.25">
      <c r="B2" s="76"/>
      <c r="C2" s="76"/>
      <c r="D2" s="76"/>
      <c r="E2" s="76"/>
      <c r="F2" s="76"/>
      <c r="G2" s="77" t="s">
        <v>599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 t="s">
        <v>595</v>
      </c>
      <c r="AJ2" s="77"/>
      <c r="AK2" s="77"/>
      <c r="AL2" s="77"/>
      <c r="AM2" s="77"/>
    </row>
    <row r="3" spans="1:69" x14ac:dyDescent="0.25">
      <c r="B3" s="76"/>
      <c r="C3" s="76"/>
      <c r="D3" s="76"/>
      <c r="E3" s="76"/>
      <c r="F3" s="76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 t="s">
        <v>600</v>
      </c>
      <c r="AJ3" s="78"/>
      <c r="AK3" s="78"/>
      <c r="AL3" s="78"/>
      <c r="AM3" s="78"/>
    </row>
    <row r="4" spans="1:69" ht="13.8" customHeight="1" x14ac:dyDescent="0.25">
      <c r="B4" s="76"/>
      <c r="C4" s="76"/>
      <c r="D4" s="76"/>
      <c r="E4" s="76"/>
      <c r="F4" s="76"/>
      <c r="G4" s="77" t="s">
        <v>596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597</v>
      </c>
      <c r="AJ4" s="77"/>
      <c r="AK4" s="77"/>
      <c r="AL4" s="77"/>
      <c r="AM4" s="77"/>
    </row>
    <row r="5" spans="1:69" x14ac:dyDescent="0.25">
      <c r="B5" s="76"/>
      <c r="C5" s="76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 t="s">
        <v>598</v>
      </c>
      <c r="AJ5" s="78"/>
      <c r="AK5" s="78"/>
      <c r="AL5" s="78"/>
      <c r="AM5" s="78"/>
    </row>
    <row r="6" spans="1:69" x14ac:dyDescent="0.25">
      <c r="B6" s="79" t="s">
        <v>384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</row>
    <row r="7" spans="1:69" ht="27.6" customHeight="1" x14ac:dyDescent="0.25">
      <c r="B7" s="54" t="s">
        <v>554</v>
      </c>
      <c r="C7" s="96" t="s">
        <v>580</v>
      </c>
      <c r="D7" s="97"/>
      <c r="E7" s="97"/>
      <c r="F7" s="98"/>
      <c r="G7" s="96" t="s">
        <v>0</v>
      </c>
      <c r="H7" s="97"/>
      <c r="I7" s="97"/>
      <c r="J7" s="99" t="s">
        <v>581</v>
      </c>
      <c r="K7" s="99"/>
      <c r="L7" s="99"/>
      <c r="M7" s="99"/>
      <c r="N7" s="99" t="s">
        <v>1</v>
      </c>
      <c r="O7" s="99"/>
      <c r="P7" s="99"/>
      <c r="Q7" s="99"/>
      <c r="R7" s="91" t="s">
        <v>582</v>
      </c>
      <c r="S7" s="91"/>
      <c r="T7" s="91"/>
      <c r="U7" s="91"/>
      <c r="V7" s="91" t="s">
        <v>583</v>
      </c>
      <c r="W7" s="91"/>
      <c r="X7" s="91"/>
      <c r="Y7" s="91"/>
      <c r="Z7" s="91"/>
      <c r="AA7" s="91" t="s">
        <v>3</v>
      </c>
      <c r="AB7" s="91"/>
      <c r="AC7" s="91"/>
      <c r="AD7" s="91"/>
      <c r="AE7" s="91"/>
      <c r="AF7" s="91" t="s">
        <v>584</v>
      </c>
      <c r="AG7" s="91"/>
      <c r="AH7" s="91"/>
      <c r="AI7" s="91"/>
      <c r="AJ7" s="91"/>
      <c r="AK7" s="91" t="s">
        <v>5</v>
      </c>
      <c r="AL7" s="91"/>
      <c r="AM7" s="91"/>
      <c r="AN7" s="77" t="s">
        <v>585</v>
      </c>
      <c r="AO7" s="77"/>
      <c r="AP7" s="77"/>
      <c r="AQ7" s="84" t="s">
        <v>561</v>
      </c>
      <c r="AR7" s="85"/>
      <c r="AS7" s="86"/>
      <c r="AT7" s="84" t="s">
        <v>562</v>
      </c>
      <c r="AU7" s="85"/>
      <c r="AV7" s="86"/>
      <c r="AW7" s="80" t="s">
        <v>563</v>
      </c>
      <c r="AX7" s="80"/>
      <c r="AY7" s="80"/>
      <c r="AZ7" s="80" t="s">
        <v>564</v>
      </c>
      <c r="BA7" s="80"/>
      <c r="BB7" s="80"/>
      <c r="BC7" s="80" t="s">
        <v>565</v>
      </c>
      <c r="BD7" s="80"/>
      <c r="BE7" s="80"/>
      <c r="BF7" s="82" t="s">
        <v>566</v>
      </c>
      <c r="BG7" s="82"/>
      <c r="BH7" s="80" t="s">
        <v>593</v>
      </c>
      <c r="BI7" s="80"/>
      <c r="BJ7" s="80"/>
      <c r="BK7" s="80"/>
      <c r="BL7" s="80"/>
      <c r="BM7" s="80" t="s">
        <v>12</v>
      </c>
      <c r="BN7" s="80"/>
      <c r="BO7" s="80"/>
      <c r="BP7" s="80"/>
      <c r="BQ7" s="80"/>
    </row>
    <row r="8" spans="1:69" x14ac:dyDescent="0.25">
      <c r="B8" s="65">
        <v>1</v>
      </c>
      <c r="C8" s="93" t="s">
        <v>497</v>
      </c>
      <c r="D8" s="93"/>
      <c r="E8" s="93"/>
      <c r="F8" s="93"/>
      <c r="G8" s="93" t="s">
        <v>607</v>
      </c>
      <c r="H8" s="93"/>
      <c r="I8" s="93"/>
      <c r="J8" s="94" t="s">
        <v>544</v>
      </c>
      <c r="K8" s="94"/>
      <c r="L8" s="94"/>
      <c r="M8" s="94"/>
      <c r="N8" s="95" t="s">
        <v>539</v>
      </c>
      <c r="O8" s="95"/>
      <c r="P8" s="95"/>
      <c r="Q8" s="95"/>
      <c r="R8" s="75" t="s">
        <v>390</v>
      </c>
      <c r="S8" s="75"/>
      <c r="T8" s="75"/>
      <c r="U8" s="75"/>
      <c r="V8" s="75" t="s">
        <v>513</v>
      </c>
      <c r="W8" s="75"/>
      <c r="X8" s="75"/>
      <c r="Y8" s="75"/>
      <c r="Z8" s="75"/>
      <c r="AA8" s="75" t="s">
        <v>14</v>
      </c>
      <c r="AB8" s="75"/>
      <c r="AC8" s="75"/>
      <c r="AD8" s="75"/>
      <c r="AE8" s="75"/>
      <c r="AF8" s="75" t="s">
        <v>15</v>
      </c>
      <c r="AG8" s="75"/>
      <c r="AH8" s="75"/>
      <c r="AI8" s="75"/>
      <c r="AJ8" s="75"/>
      <c r="AK8" s="88">
        <v>0.9</v>
      </c>
      <c r="AL8" s="88"/>
      <c r="AM8" s="88"/>
      <c r="AN8" s="88" t="s">
        <v>586</v>
      </c>
      <c r="AO8" s="88"/>
      <c r="AP8" s="88"/>
      <c r="AQ8" s="83"/>
      <c r="AR8" s="83"/>
      <c r="AS8" s="83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72">
        <f>SUM(AT8:BE8)/4</f>
        <v>0</v>
      </c>
      <c r="BG8" s="72"/>
      <c r="BH8" s="75" t="s">
        <v>16</v>
      </c>
      <c r="BI8" s="75"/>
      <c r="BJ8" s="75"/>
      <c r="BK8" s="75"/>
      <c r="BL8" s="75"/>
      <c r="BM8" s="75" t="s">
        <v>516</v>
      </c>
      <c r="BN8" s="75"/>
      <c r="BO8" s="75"/>
      <c r="BP8" s="75"/>
      <c r="BQ8" s="75"/>
    </row>
    <row r="9" spans="1:69" x14ac:dyDescent="0.25">
      <c r="B9" s="65">
        <v>2</v>
      </c>
      <c r="C9" s="93"/>
      <c r="D9" s="93"/>
      <c r="E9" s="93"/>
      <c r="F9" s="93"/>
      <c r="G9" s="93"/>
      <c r="H9" s="93"/>
      <c r="I9" s="93"/>
      <c r="J9" s="94"/>
      <c r="K9" s="94"/>
      <c r="L9" s="94"/>
      <c r="M9" s="94"/>
      <c r="N9" s="95"/>
      <c r="O9" s="95"/>
      <c r="P9" s="95"/>
      <c r="Q9" s="95"/>
      <c r="R9" s="75"/>
      <c r="S9" s="75"/>
      <c r="T9" s="75"/>
      <c r="U9" s="75"/>
      <c r="V9" s="75" t="s">
        <v>514</v>
      </c>
      <c r="W9" s="75"/>
      <c r="X9" s="75"/>
      <c r="Y9" s="75"/>
      <c r="Z9" s="75"/>
      <c r="AA9" s="75" t="s">
        <v>19</v>
      </c>
      <c r="AB9" s="75"/>
      <c r="AC9" s="75"/>
      <c r="AD9" s="75"/>
      <c r="AE9" s="75"/>
      <c r="AF9" s="75" t="s">
        <v>20</v>
      </c>
      <c r="AG9" s="75"/>
      <c r="AH9" s="75"/>
      <c r="AI9" s="75"/>
      <c r="AJ9" s="75"/>
      <c r="AK9" s="88">
        <v>0.9</v>
      </c>
      <c r="AL9" s="88"/>
      <c r="AM9" s="88"/>
      <c r="AN9" s="88" t="s">
        <v>586</v>
      </c>
      <c r="AO9" s="88"/>
      <c r="AP9" s="88"/>
      <c r="AQ9" s="83"/>
      <c r="AR9" s="83"/>
      <c r="AS9" s="83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72">
        <f t="shared" ref="BF9:BF29" si="0">SUM(AT9:BE9)/4</f>
        <v>0</v>
      </c>
      <c r="BG9" s="72"/>
      <c r="BH9" s="75" t="s">
        <v>16</v>
      </c>
      <c r="BI9" s="75"/>
      <c r="BJ9" s="75"/>
      <c r="BK9" s="75"/>
      <c r="BL9" s="75"/>
      <c r="BM9" s="75" t="s">
        <v>516</v>
      </c>
      <c r="BN9" s="75"/>
      <c r="BO9" s="75"/>
      <c r="BP9" s="75"/>
      <c r="BQ9" s="75"/>
    </row>
    <row r="10" spans="1:69" x14ac:dyDescent="0.25">
      <c r="B10" s="65">
        <v>3</v>
      </c>
      <c r="C10" s="93"/>
      <c r="D10" s="93"/>
      <c r="E10" s="93"/>
      <c r="F10" s="93"/>
      <c r="G10" s="93"/>
      <c r="H10" s="93"/>
      <c r="I10" s="93"/>
      <c r="J10" s="94"/>
      <c r="K10" s="94"/>
      <c r="L10" s="94"/>
      <c r="M10" s="94"/>
      <c r="N10" s="95"/>
      <c r="O10" s="95"/>
      <c r="P10" s="95"/>
      <c r="Q10" s="95"/>
      <c r="R10" s="75"/>
      <c r="S10" s="75"/>
      <c r="T10" s="75"/>
      <c r="U10" s="75"/>
      <c r="V10" s="75" t="s">
        <v>515</v>
      </c>
      <c r="W10" s="75"/>
      <c r="X10" s="75"/>
      <c r="Y10" s="75"/>
      <c r="Z10" s="75"/>
      <c r="AA10" s="75" t="s">
        <v>21</v>
      </c>
      <c r="AB10" s="75"/>
      <c r="AC10" s="75"/>
      <c r="AD10" s="75"/>
      <c r="AE10" s="75"/>
      <c r="AF10" s="75" t="s">
        <v>22</v>
      </c>
      <c r="AG10" s="75"/>
      <c r="AH10" s="75"/>
      <c r="AI10" s="75"/>
      <c r="AJ10" s="75"/>
      <c r="AK10" s="87">
        <v>2.8</v>
      </c>
      <c r="AL10" s="87"/>
      <c r="AM10" s="87"/>
      <c r="AN10" s="89" t="s">
        <v>587</v>
      </c>
      <c r="AO10" s="89"/>
      <c r="AP10" s="89"/>
      <c r="AQ10" s="83"/>
      <c r="AR10" s="83"/>
      <c r="AS10" s="83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72">
        <f t="shared" si="0"/>
        <v>0</v>
      </c>
      <c r="BG10" s="72"/>
      <c r="BH10" s="75" t="s">
        <v>16</v>
      </c>
      <c r="BI10" s="75"/>
      <c r="BJ10" s="75"/>
      <c r="BK10" s="75"/>
      <c r="BL10" s="75"/>
      <c r="BM10" s="75" t="s">
        <v>516</v>
      </c>
      <c r="BN10" s="75"/>
      <c r="BO10" s="75"/>
      <c r="BP10" s="75"/>
      <c r="BQ10" s="75"/>
    </row>
    <row r="11" spans="1:69" x14ac:dyDescent="0.25">
      <c r="B11" s="65">
        <v>4</v>
      </c>
      <c r="C11" s="93"/>
      <c r="D11" s="93"/>
      <c r="E11" s="93"/>
      <c r="F11" s="93"/>
      <c r="G11" s="93"/>
      <c r="H11" s="93"/>
      <c r="I11" s="93"/>
      <c r="J11" s="94"/>
      <c r="K11" s="94"/>
      <c r="L11" s="94"/>
      <c r="M11" s="94"/>
      <c r="N11" s="95"/>
      <c r="O11" s="95"/>
      <c r="P11" s="95"/>
      <c r="Q11" s="95"/>
      <c r="R11" s="75"/>
      <c r="S11" s="75"/>
      <c r="T11" s="75"/>
      <c r="U11" s="75"/>
      <c r="V11" s="75" t="s">
        <v>430</v>
      </c>
      <c r="W11" s="75"/>
      <c r="X11" s="75"/>
      <c r="Y11" s="75"/>
      <c r="Z11" s="75"/>
      <c r="AA11" s="75" t="s">
        <v>30</v>
      </c>
      <c r="AB11" s="75"/>
      <c r="AC11" s="75"/>
      <c r="AD11" s="75"/>
      <c r="AE11" s="75"/>
      <c r="AF11" s="75" t="s">
        <v>31</v>
      </c>
      <c r="AG11" s="75"/>
      <c r="AH11" s="75"/>
      <c r="AI11" s="75"/>
      <c r="AJ11" s="75"/>
      <c r="AK11" s="88">
        <v>0.85</v>
      </c>
      <c r="AL11" s="88"/>
      <c r="AM11" s="88"/>
      <c r="AN11" s="88" t="s">
        <v>588</v>
      </c>
      <c r="AO11" s="88"/>
      <c r="AP11" s="88"/>
      <c r="AQ11" s="83"/>
      <c r="AR11" s="83"/>
      <c r="AS11" s="83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72">
        <f t="shared" si="0"/>
        <v>0</v>
      </c>
      <c r="BG11" s="72"/>
      <c r="BH11" s="75" t="s">
        <v>32</v>
      </c>
      <c r="BI11" s="75"/>
      <c r="BJ11" s="75"/>
      <c r="BK11" s="75"/>
      <c r="BL11" s="75"/>
      <c r="BM11" s="75" t="s">
        <v>517</v>
      </c>
      <c r="BN11" s="75"/>
      <c r="BO11" s="75"/>
      <c r="BP11" s="75"/>
      <c r="BQ11" s="75"/>
    </row>
    <row r="12" spans="1:69" x14ac:dyDescent="0.25">
      <c r="B12" s="65">
        <v>5</v>
      </c>
      <c r="C12" s="93"/>
      <c r="D12" s="93"/>
      <c r="E12" s="93"/>
      <c r="F12" s="93"/>
      <c r="G12" s="93"/>
      <c r="H12" s="93"/>
      <c r="I12" s="93"/>
      <c r="J12" s="94"/>
      <c r="K12" s="94"/>
      <c r="L12" s="94"/>
      <c r="M12" s="94"/>
      <c r="N12" s="95"/>
      <c r="O12" s="95"/>
      <c r="P12" s="95"/>
      <c r="Q12" s="95"/>
      <c r="R12" s="75"/>
      <c r="S12" s="75"/>
      <c r="T12" s="75"/>
      <c r="U12" s="75"/>
      <c r="V12" s="75" t="s">
        <v>457</v>
      </c>
      <c r="W12" s="75"/>
      <c r="X12" s="75"/>
      <c r="Y12" s="75"/>
      <c r="Z12" s="75"/>
      <c r="AA12" s="75" t="s">
        <v>458</v>
      </c>
      <c r="AB12" s="75"/>
      <c r="AC12" s="75"/>
      <c r="AD12" s="75"/>
      <c r="AE12" s="75"/>
      <c r="AF12" s="75" t="s">
        <v>35</v>
      </c>
      <c r="AG12" s="75"/>
      <c r="AH12" s="75"/>
      <c r="AI12" s="75"/>
      <c r="AJ12" s="75"/>
      <c r="AK12" s="88">
        <v>0.05</v>
      </c>
      <c r="AL12" s="88"/>
      <c r="AM12" s="88"/>
      <c r="AN12" s="88" t="s">
        <v>589</v>
      </c>
      <c r="AO12" s="88"/>
      <c r="AP12" s="88"/>
      <c r="AQ12" s="83"/>
      <c r="AR12" s="83"/>
      <c r="AS12" s="83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72">
        <f t="shared" si="0"/>
        <v>0</v>
      </c>
      <c r="BG12" s="72"/>
      <c r="BH12" s="75" t="s">
        <v>459</v>
      </c>
      <c r="BI12" s="75"/>
      <c r="BJ12" s="75"/>
      <c r="BK12" s="75"/>
      <c r="BL12" s="75"/>
      <c r="BM12" s="75" t="s">
        <v>518</v>
      </c>
      <c r="BN12" s="75"/>
      <c r="BO12" s="75"/>
      <c r="BP12" s="75"/>
      <c r="BQ12" s="75"/>
    </row>
    <row r="13" spans="1:69" x14ac:dyDescent="0.25">
      <c r="B13" s="65">
        <v>6</v>
      </c>
      <c r="C13" s="93"/>
      <c r="D13" s="93"/>
      <c r="E13" s="93"/>
      <c r="F13" s="93"/>
      <c r="G13" s="93"/>
      <c r="H13" s="93"/>
      <c r="I13" s="93"/>
      <c r="J13" s="94"/>
      <c r="K13" s="94"/>
      <c r="L13" s="94"/>
      <c r="M13" s="94"/>
      <c r="N13" s="95"/>
      <c r="O13" s="95"/>
      <c r="P13" s="95"/>
      <c r="Q13" s="95"/>
      <c r="R13" s="75" t="s">
        <v>389</v>
      </c>
      <c r="S13" s="75"/>
      <c r="T13" s="75"/>
      <c r="U13" s="75"/>
      <c r="V13" s="75" t="s">
        <v>523</v>
      </c>
      <c r="W13" s="75"/>
      <c r="X13" s="75"/>
      <c r="Y13" s="75"/>
      <c r="Z13" s="75"/>
      <c r="AA13" s="75" t="s">
        <v>40</v>
      </c>
      <c r="AB13" s="75"/>
      <c r="AC13" s="75"/>
      <c r="AD13" s="75"/>
      <c r="AE13" s="75"/>
      <c r="AF13" s="75" t="s">
        <v>41</v>
      </c>
      <c r="AG13" s="75"/>
      <c r="AH13" s="75"/>
      <c r="AI13" s="75"/>
      <c r="AJ13" s="75"/>
      <c r="AK13" s="88" t="s">
        <v>57</v>
      </c>
      <c r="AL13" s="88"/>
      <c r="AM13" s="88"/>
      <c r="AN13" s="90">
        <v>1</v>
      </c>
      <c r="AO13" s="90"/>
      <c r="AP13" s="90"/>
      <c r="AQ13" s="83"/>
      <c r="AR13" s="83"/>
      <c r="AS13" s="83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72">
        <f t="shared" si="0"/>
        <v>0</v>
      </c>
      <c r="BG13" s="72"/>
      <c r="BH13" s="75" t="s">
        <v>445</v>
      </c>
      <c r="BI13" s="75"/>
      <c r="BJ13" s="75"/>
      <c r="BK13" s="75"/>
      <c r="BL13" s="75"/>
      <c r="BM13" s="75" t="s">
        <v>524</v>
      </c>
      <c r="BN13" s="75"/>
      <c r="BO13" s="75"/>
      <c r="BP13" s="75"/>
      <c r="BQ13" s="75"/>
    </row>
    <row r="14" spans="1:69" x14ac:dyDescent="0.25">
      <c r="B14" s="65">
        <v>7</v>
      </c>
      <c r="C14" s="93"/>
      <c r="D14" s="93"/>
      <c r="E14" s="93"/>
      <c r="F14" s="93"/>
      <c r="G14" s="93"/>
      <c r="H14" s="93"/>
      <c r="I14" s="93"/>
      <c r="J14" s="94"/>
      <c r="K14" s="94"/>
      <c r="L14" s="94"/>
      <c r="M14" s="94"/>
      <c r="N14" s="95"/>
      <c r="O14" s="95"/>
      <c r="P14" s="95"/>
      <c r="Q14" s="95"/>
      <c r="R14" s="75"/>
      <c r="S14" s="75"/>
      <c r="T14" s="75"/>
      <c r="U14" s="75"/>
      <c r="V14" s="75" t="s">
        <v>540</v>
      </c>
      <c r="W14" s="75"/>
      <c r="X14" s="75"/>
      <c r="Y14" s="75"/>
      <c r="Z14" s="75"/>
      <c r="AA14" s="75" t="s">
        <v>47</v>
      </c>
      <c r="AB14" s="75"/>
      <c r="AC14" s="75"/>
      <c r="AD14" s="75"/>
      <c r="AE14" s="75"/>
      <c r="AF14" s="75" t="s">
        <v>567</v>
      </c>
      <c r="AG14" s="75"/>
      <c r="AH14" s="75"/>
      <c r="AI14" s="75"/>
      <c r="AJ14" s="75"/>
      <c r="AK14" s="88">
        <v>0</v>
      </c>
      <c r="AL14" s="88"/>
      <c r="AM14" s="88"/>
      <c r="AN14" s="88">
        <v>0.02</v>
      </c>
      <c r="AO14" s="88"/>
      <c r="AP14" s="88"/>
      <c r="AQ14" s="83"/>
      <c r="AR14" s="83"/>
      <c r="AS14" s="83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72">
        <f t="shared" si="0"/>
        <v>0</v>
      </c>
      <c r="BG14" s="72"/>
      <c r="BH14" s="75" t="s">
        <v>48</v>
      </c>
      <c r="BI14" s="75"/>
      <c r="BJ14" s="75"/>
      <c r="BK14" s="75"/>
      <c r="BL14" s="75"/>
      <c r="BM14" s="75" t="s">
        <v>447</v>
      </c>
      <c r="BN14" s="75"/>
      <c r="BO14" s="75"/>
      <c r="BP14" s="75"/>
      <c r="BQ14" s="75"/>
    </row>
    <row r="15" spans="1:69" x14ac:dyDescent="0.25">
      <c r="B15" s="65">
        <v>8</v>
      </c>
      <c r="C15" s="93"/>
      <c r="D15" s="93"/>
      <c r="E15" s="93"/>
      <c r="F15" s="93"/>
      <c r="G15" s="93"/>
      <c r="H15" s="93"/>
      <c r="I15" s="93"/>
      <c r="J15" s="94"/>
      <c r="K15" s="94"/>
      <c r="L15" s="94"/>
      <c r="M15" s="94"/>
      <c r="N15" s="95"/>
      <c r="O15" s="95"/>
      <c r="P15" s="95"/>
      <c r="Q15" s="95"/>
      <c r="R15" s="75" t="s">
        <v>387</v>
      </c>
      <c r="S15" s="75"/>
      <c r="T15" s="75"/>
      <c r="U15" s="75"/>
      <c r="V15" s="75" t="s">
        <v>431</v>
      </c>
      <c r="W15" s="75"/>
      <c r="X15" s="75"/>
      <c r="Y15" s="75"/>
      <c r="Z15" s="75"/>
      <c r="AA15" s="92" t="s">
        <v>50</v>
      </c>
      <c r="AB15" s="92"/>
      <c r="AC15" s="92"/>
      <c r="AD15" s="92"/>
      <c r="AE15" s="92"/>
      <c r="AF15" s="92" t="s">
        <v>568</v>
      </c>
      <c r="AG15" s="92"/>
      <c r="AH15" s="92"/>
      <c r="AI15" s="92"/>
      <c r="AJ15" s="92"/>
      <c r="AK15" s="88">
        <v>1</v>
      </c>
      <c r="AL15" s="88"/>
      <c r="AM15" s="88"/>
      <c r="AN15" s="88">
        <v>1</v>
      </c>
      <c r="AO15" s="88"/>
      <c r="AP15" s="88"/>
      <c r="AQ15" s="83"/>
      <c r="AR15" s="83"/>
      <c r="AS15" s="83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72">
        <f t="shared" si="0"/>
        <v>0</v>
      </c>
      <c r="BG15" s="72"/>
      <c r="BH15" s="75" t="s">
        <v>52</v>
      </c>
      <c r="BI15" s="75"/>
      <c r="BJ15" s="75"/>
      <c r="BK15" s="75"/>
      <c r="BL15" s="75"/>
      <c r="BM15" s="75" t="s">
        <v>518</v>
      </c>
      <c r="BN15" s="75"/>
      <c r="BO15" s="75"/>
      <c r="BP15" s="75"/>
      <c r="BQ15" s="75"/>
    </row>
    <row r="16" spans="1:69" x14ac:dyDescent="0.25">
      <c r="B16" s="65">
        <v>9</v>
      </c>
      <c r="C16" s="93"/>
      <c r="D16" s="93"/>
      <c r="E16" s="93"/>
      <c r="F16" s="93"/>
      <c r="G16" s="93"/>
      <c r="H16" s="93"/>
      <c r="I16" s="93"/>
      <c r="J16" s="94"/>
      <c r="K16" s="94"/>
      <c r="L16" s="94"/>
      <c r="M16" s="94"/>
      <c r="N16" s="95"/>
      <c r="O16" s="95"/>
      <c r="P16" s="95"/>
      <c r="Q16" s="95"/>
      <c r="R16" s="75"/>
      <c r="S16" s="75"/>
      <c r="T16" s="75"/>
      <c r="U16" s="75"/>
      <c r="V16" s="75" t="s">
        <v>432</v>
      </c>
      <c r="W16" s="75"/>
      <c r="X16" s="75"/>
      <c r="Y16" s="75"/>
      <c r="Z16" s="75"/>
      <c r="AA16" s="92" t="s">
        <v>55</v>
      </c>
      <c r="AB16" s="92"/>
      <c r="AC16" s="92"/>
      <c r="AD16" s="92"/>
      <c r="AE16" s="92"/>
      <c r="AF16" s="92" t="s">
        <v>56</v>
      </c>
      <c r="AG16" s="92"/>
      <c r="AH16" s="92"/>
      <c r="AI16" s="92"/>
      <c r="AJ16" s="92"/>
      <c r="AK16" s="88">
        <v>0.9</v>
      </c>
      <c r="AL16" s="88"/>
      <c r="AM16" s="88"/>
      <c r="AN16" s="88" t="s">
        <v>590</v>
      </c>
      <c r="AO16" s="88"/>
      <c r="AP16" s="88"/>
      <c r="AQ16" s="83"/>
      <c r="AR16" s="83"/>
      <c r="AS16" s="83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72">
        <f t="shared" si="0"/>
        <v>0</v>
      </c>
      <c r="BG16" s="72"/>
      <c r="BH16" s="75" t="s">
        <v>58</v>
      </c>
      <c r="BI16" s="75"/>
      <c r="BJ16" s="75"/>
      <c r="BK16" s="75"/>
      <c r="BL16" s="75"/>
      <c r="BM16" s="75" t="s">
        <v>447</v>
      </c>
      <c r="BN16" s="75"/>
      <c r="BO16" s="75"/>
      <c r="BP16" s="75"/>
      <c r="BQ16" s="75"/>
    </row>
    <row r="17" spans="2:69" x14ac:dyDescent="0.25">
      <c r="B17" s="65">
        <v>10</v>
      </c>
      <c r="C17" s="93"/>
      <c r="D17" s="93"/>
      <c r="E17" s="93"/>
      <c r="F17" s="93"/>
      <c r="G17" s="93"/>
      <c r="H17" s="93"/>
      <c r="I17" s="93"/>
      <c r="J17" s="94"/>
      <c r="K17" s="94"/>
      <c r="L17" s="94"/>
      <c r="M17" s="94"/>
      <c r="N17" s="95"/>
      <c r="O17" s="95"/>
      <c r="P17" s="95"/>
      <c r="Q17" s="95"/>
      <c r="R17" s="75"/>
      <c r="S17" s="75"/>
      <c r="T17" s="75"/>
      <c r="U17" s="75"/>
      <c r="V17" s="75" t="s">
        <v>527</v>
      </c>
      <c r="W17" s="75"/>
      <c r="X17" s="75"/>
      <c r="Y17" s="75"/>
      <c r="Z17" s="75"/>
      <c r="AA17" s="92" t="s">
        <v>569</v>
      </c>
      <c r="AB17" s="92"/>
      <c r="AC17" s="92"/>
      <c r="AD17" s="92"/>
      <c r="AE17" s="92"/>
      <c r="AF17" s="92" t="s">
        <v>570</v>
      </c>
      <c r="AG17" s="92"/>
      <c r="AH17" s="92"/>
      <c r="AI17" s="92"/>
      <c r="AJ17" s="92"/>
      <c r="AK17" s="88" t="s">
        <v>149</v>
      </c>
      <c r="AL17" s="88"/>
      <c r="AM17" s="88"/>
      <c r="AN17" s="87">
        <v>12</v>
      </c>
      <c r="AO17" s="87"/>
      <c r="AP17" s="87"/>
      <c r="AQ17" s="83"/>
      <c r="AR17" s="83"/>
      <c r="AS17" s="83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72">
        <f t="shared" si="0"/>
        <v>0</v>
      </c>
      <c r="BG17" s="72"/>
      <c r="BH17" s="75" t="s">
        <v>366</v>
      </c>
      <c r="BI17" s="75"/>
      <c r="BJ17" s="75"/>
      <c r="BK17" s="75"/>
      <c r="BL17" s="75"/>
      <c r="BM17" s="75" t="s">
        <v>447</v>
      </c>
      <c r="BN17" s="75"/>
      <c r="BO17" s="75"/>
      <c r="BP17" s="75"/>
      <c r="BQ17" s="75"/>
    </row>
    <row r="18" spans="2:69" x14ac:dyDescent="0.25">
      <c r="B18" s="65">
        <v>11</v>
      </c>
      <c r="C18" s="93"/>
      <c r="D18" s="93"/>
      <c r="E18" s="93"/>
      <c r="F18" s="93"/>
      <c r="G18" s="93"/>
      <c r="H18" s="93"/>
      <c r="I18" s="93"/>
      <c r="J18" s="94"/>
      <c r="K18" s="94"/>
      <c r="L18" s="94"/>
      <c r="M18" s="94"/>
      <c r="N18" s="95"/>
      <c r="O18" s="95"/>
      <c r="P18" s="95"/>
      <c r="Q18" s="95"/>
      <c r="R18" s="75"/>
      <c r="S18" s="75"/>
      <c r="T18" s="75"/>
      <c r="U18" s="75"/>
      <c r="V18" s="75" t="s">
        <v>433</v>
      </c>
      <c r="W18" s="75"/>
      <c r="X18" s="75"/>
      <c r="Y18" s="75"/>
      <c r="Z18" s="75"/>
      <c r="AA18" s="92" t="s">
        <v>62</v>
      </c>
      <c r="AB18" s="92"/>
      <c r="AC18" s="92"/>
      <c r="AD18" s="92"/>
      <c r="AE18" s="92"/>
      <c r="AF18" s="92" t="s">
        <v>63</v>
      </c>
      <c r="AG18" s="92"/>
      <c r="AH18" s="92"/>
      <c r="AI18" s="92"/>
      <c r="AJ18" s="92"/>
      <c r="AK18" s="88" t="s">
        <v>57</v>
      </c>
      <c r="AL18" s="88"/>
      <c r="AM18" s="88"/>
      <c r="AN18" s="89" t="s">
        <v>591</v>
      </c>
      <c r="AO18" s="89"/>
      <c r="AP18" s="89"/>
      <c r="AQ18" s="83"/>
      <c r="AR18" s="83"/>
      <c r="AS18" s="83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72">
        <f t="shared" si="0"/>
        <v>0</v>
      </c>
      <c r="BG18" s="72"/>
      <c r="BH18" s="75" t="s">
        <v>94</v>
      </c>
      <c r="BI18" s="75"/>
      <c r="BJ18" s="75"/>
      <c r="BK18" s="75"/>
      <c r="BL18" s="75"/>
      <c r="BM18" s="75" t="s">
        <v>447</v>
      </c>
      <c r="BN18" s="75"/>
      <c r="BO18" s="75"/>
      <c r="BP18" s="75"/>
      <c r="BQ18" s="75"/>
    </row>
    <row r="19" spans="2:69" ht="13.8" customHeight="1" x14ac:dyDescent="0.25">
      <c r="B19" s="65">
        <v>12</v>
      </c>
      <c r="C19" s="93"/>
      <c r="D19" s="93"/>
      <c r="E19" s="93"/>
      <c r="F19" s="93"/>
      <c r="G19" s="93"/>
      <c r="H19" s="93"/>
      <c r="I19" s="93"/>
      <c r="J19" s="94"/>
      <c r="K19" s="94"/>
      <c r="L19" s="94"/>
      <c r="M19" s="94"/>
      <c r="N19" s="95"/>
      <c r="O19" s="95"/>
      <c r="P19" s="95"/>
      <c r="Q19" s="95"/>
      <c r="R19" s="75" t="s">
        <v>388</v>
      </c>
      <c r="S19" s="75"/>
      <c r="T19" s="75"/>
      <c r="U19" s="75"/>
      <c r="V19" s="75" t="s">
        <v>434</v>
      </c>
      <c r="W19" s="75"/>
      <c r="X19" s="75"/>
      <c r="Y19" s="75"/>
      <c r="Z19" s="75"/>
      <c r="AA19" s="75" t="s">
        <v>541</v>
      </c>
      <c r="AB19" s="75"/>
      <c r="AC19" s="75"/>
      <c r="AD19" s="75"/>
      <c r="AE19" s="75"/>
      <c r="AF19" s="75" t="s">
        <v>543</v>
      </c>
      <c r="AG19" s="75"/>
      <c r="AH19" s="75"/>
      <c r="AI19" s="75"/>
      <c r="AJ19" s="75"/>
      <c r="AK19" s="88">
        <v>0.7</v>
      </c>
      <c r="AL19" s="88"/>
      <c r="AM19" s="88"/>
      <c r="AN19" s="88">
        <v>0.9</v>
      </c>
      <c r="AO19" s="88"/>
      <c r="AP19" s="88"/>
      <c r="AQ19" s="83"/>
      <c r="AR19" s="83"/>
      <c r="AS19" s="83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72">
        <f t="shared" si="0"/>
        <v>0</v>
      </c>
      <c r="BG19" s="72"/>
      <c r="BH19" s="75" t="s">
        <v>542</v>
      </c>
      <c r="BI19" s="75"/>
      <c r="BJ19" s="75"/>
      <c r="BK19" s="75"/>
      <c r="BL19" s="75"/>
      <c r="BM19" s="75" t="s">
        <v>447</v>
      </c>
      <c r="BN19" s="75"/>
      <c r="BO19" s="75"/>
      <c r="BP19" s="75"/>
      <c r="BQ19" s="75"/>
    </row>
    <row r="20" spans="2:69" ht="13.8" customHeight="1" x14ac:dyDescent="0.25">
      <c r="B20" s="65">
        <v>13</v>
      </c>
      <c r="C20" s="93"/>
      <c r="D20" s="93"/>
      <c r="E20" s="93"/>
      <c r="F20" s="93"/>
      <c r="G20" s="93"/>
      <c r="H20" s="93"/>
      <c r="I20" s="93"/>
      <c r="J20" s="94"/>
      <c r="K20" s="94"/>
      <c r="L20" s="94"/>
      <c r="M20" s="94"/>
      <c r="N20" s="95"/>
      <c r="O20" s="95"/>
      <c r="P20" s="95"/>
      <c r="Q20" s="95"/>
      <c r="R20" s="75"/>
      <c r="S20" s="75"/>
      <c r="T20" s="75"/>
      <c r="U20" s="75"/>
      <c r="V20" s="75" t="s">
        <v>435</v>
      </c>
      <c r="W20" s="75"/>
      <c r="X20" s="75"/>
      <c r="Y20" s="75"/>
      <c r="Z20" s="75"/>
      <c r="AA20" s="75" t="s">
        <v>112</v>
      </c>
      <c r="AB20" s="75"/>
      <c r="AC20" s="75"/>
      <c r="AD20" s="75"/>
      <c r="AE20" s="75"/>
      <c r="AF20" s="75" t="s">
        <v>113</v>
      </c>
      <c r="AG20" s="75"/>
      <c r="AH20" s="75"/>
      <c r="AI20" s="75"/>
      <c r="AJ20" s="75"/>
      <c r="AK20" s="88">
        <v>0.9</v>
      </c>
      <c r="AL20" s="88"/>
      <c r="AM20" s="88"/>
      <c r="AN20" s="88">
        <v>1</v>
      </c>
      <c r="AO20" s="88"/>
      <c r="AP20" s="88"/>
      <c r="AQ20" s="83"/>
      <c r="AR20" s="83"/>
      <c r="AS20" s="83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72">
        <f t="shared" si="0"/>
        <v>0</v>
      </c>
      <c r="BG20" s="72"/>
      <c r="BH20" s="75" t="s">
        <v>114</v>
      </c>
      <c r="BI20" s="75"/>
      <c r="BJ20" s="75"/>
      <c r="BK20" s="75"/>
      <c r="BL20" s="75"/>
      <c r="BM20" s="75" t="s">
        <v>519</v>
      </c>
      <c r="BN20" s="75"/>
      <c r="BO20" s="75"/>
      <c r="BP20" s="75"/>
      <c r="BQ20" s="75"/>
    </row>
    <row r="21" spans="2:69" ht="13.8" customHeight="1" x14ac:dyDescent="0.25">
      <c r="B21" s="65">
        <v>14</v>
      </c>
      <c r="C21" s="93"/>
      <c r="D21" s="93"/>
      <c r="E21" s="93"/>
      <c r="F21" s="93"/>
      <c r="G21" s="93"/>
      <c r="H21" s="93"/>
      <c r="I21" s="93"/>
      <c r="J21" s="94"/>
      <c r="K21" s="94"/>
      <c r="L21" s="94"/>
      <c r="M21" s="94"/>
      <c r="N21" s="95"/>
      <c r="O21" s="95"/>
      <c r="P21" s="95"/>
      <c r="Q21" s="95"/>
      <c r="R21" s="75" t="s">
        <v>391</v>
      </c>
      <c r="S21" s="75"/>
      <c r="T21" s="75"/>
      <c r="U21" s="75"/>
      <c r="V21" s="75" t="s">
        <v>436</v>
      </c>
      <c r="W21" s="75"/>
      <c r="X21" s="75"/>
      <c r="Y21" s="75"/>
      <c r="Z21" s="75"/>
      <c r="AA21" s="75" t="s">
        <v>119</v>
      </c>
      <c r="AB21" s="75"/>
      <c r="AC21" s="75"/>
      <c r="AD21" s="75"/>
      <c r="AE21" s="75"/>
      <c r="AF21" s="75" t="s">
        <v>120</v>
      </c>
      <c r="AG21" s="75"/>
      <c r="AH21" s="75"/>
      <c r="AI21" s="75"/>
      <c r="AJ21" s="75"/>
      <c r="AK21" s="87">
        <v>2</v>
      </c>
      <c r="AL21" s="87"/>
      <c r="AM21" s="87"/>
      <c r="AN21" s="89" t="s">
        <v>592</v>
      </c>
      <c r="AO21" s="89"/>
      <c r="AP21" s="89"/>
      <c r="AQ21" s="83"/>
      <c r="AR21" s="83"/>
      <c r="AS21" s="83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72">
        <f t="shared" si="0"/>
        <v>0</v>
      </c>
      <c r="BG21" s="72"/>
      <c r="BH21" s="75" t="s">
        <v>124</v>
      </c>
      <c r="BI21" s="75"/>
      <c r="BJ21" s="75"/>
      <c r="BK21" s="75"/>
      <c r="BL21" s="75"/>
      <c r="BM21" s="75" t="s">
        <v>516</v>
      </c>
      <c r="BN21" s="75"/>
      <c r="BO21" s="75"/>
      <c r="BP21" s="75"/>
      <c r="BQ21" s="75"/>
    </row>
    <row r="22" spans="2:69" ht="13.8" customHeight="1" x14ac:dyDescent="0.25">
      <c r="B22" s="65">
        <v>16</v>
      </c>
      <c r="C22" s="93"/>
      <c r="D22" s="93"/>
      <c r="E22" s="93"/>
      <c r="F22" s="93"/>
      <c r="G22" s="93"/>
      <c r="H22" s="93"/>
      <c r="I22" s="93"/>
      <c r="J22" s="94"/>
      <c r="K22" s="94"/>
      <c r="L22" s="94"/>
      <c r="M22" s="94"/>
      <c r="N22" s="95" t="s">
        <v>123</v>
      </c>
      <c r="O22" s="95"/>
      <c r="P22" s="95"/>
      <c r="Q22" s="95"/>
      <c r="R22" s="75" t="s">
        <v>125</v>
      </c>
      <c r="S22" s="75"/>
      <c r="T22" s="75"/>
      <c r="U22" s="75"/>
      <c r="V22" s="75" t="s">
        <v>456</v>
      </c>
      <c r="W22" s="75"/>
      <c r="X22" s="75"/>
      <c r="Y22" s="75"/>
      <c r="Z22" s="75"/>
      <c r="AA22" s="75" t="s">
        <v>446</v>
      </c>
      <c r="AB22" s="75"/>
      <c r="AC22" s="75"/>
      <c r="AD22" s="75"/>
      <c r="AE22" s="75"/>
      <c r="AF22" s="75" t="s">
        <v>100</v>
      </c>
      <c r="AG22" s="75"/>
      <c r="AH22" s="75"/>
      <c r="AI22" s="75"/>
      <c r="AJ22" s="75"/>
      <c r="AK22" s="88" t="s">
        <v>57</v>
      </c>
      <c r="AL22" s="88"/>
      <c r="AM22" s="88"/>
      <c r="AN22" s="87">
        <v>1</v>
      </c>
      <c r="AO22" s="87"/>
      <c r="AP22" s="87"/>
      <c r="AQ22" s="83"/>
      <c r="AR22" s="83"/>
      <c r="AS22" s="83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72">
        <f t="shared" si="0"/>
        <v>0</v>
      </c>
      <c r="BG22" s="72"/>
      <c r="BH22" s="75" t="s">
        <v>447</v>
      </c>
      <c r="BI22" s="75"/>
      <c r="BJ22" s="75"/>
      <c r="BK22" s="75"/>
      <c r="BL22" s="75"/>
      <c r="BM22" s="75" t="s">
        <v>520</v>
      </c>
      <c r="BN22" s="75"/>
      <c r="BO22" s="75"/>
      <c r="BP22" s="75"/>
      <c r="BQ22" s="75"/>
    </row>
    <row r="23" spans="2:69" ht="13.8" customHeight="1" x14ac:dyDescent="0.25">
      <c r="B23" s="65">
        <v>17</v>
      </c>
      <c r="C23" s="93"/>
      <c r="D23" s="93"/>
      <c r="E23" s="93"/>
      <c r="F23" s="93"/>
      <c r="G23" s="93"/>
      <c r="H23" s="93"/>
      <c r="I23" s="93"/>
      <c r="J23" s="94"/>
      <c r="K23" s="94"/>
      <c r="L23" s="94"/>
      <c r="M23" s="94"/>
      <c r="N23" s="95"/>
      <c r="O23" s="95"/>
      <c r="P23" s="95"/>
      <c r="Q23" s="95"/>
      <c r="R23" s="75" t="s">
        <v>126</v>
      </c>
      <c r="S23" s="75"/>
      <c r="T23" s="75"/>
      <c r="U23" s="75"/>
      <c r="V23" s="75" t="s">
        <v>448</v>
      </c>
      <c r="W23" s="75"/>
      <c r="X23" s="75"/>
      <c r="Y23" s="75"/>
      <c r="Z23" s="75"/>
      <c r="AA23" s="75" t="s">
        <v>449</v>
      </c>
      <c r="AB23" s="75"/>
      <c r="AC23" s="75"/>
      <c r="AD23" s="75"/>
      <c r="AE23" s="75"/>
      <c r="AF23" s="75" t="s">
        <v>207</v>
      </c>
      <c r="AG23" s="75"/>
      <c r="AH23" s="75"/>
      <c r="AI23" s="75"/>
      <c r="AJ23" s="75"/>
      <c r="AK23" s="88" t="s">
        <v>57</v>
      </c>
      <c r="AL23" s="88"/>
      <c r="AM23" s="88"/>
      <c r="AN23" s="88">
        <v>1</v>
      </c>
      <c r="AO23" s="88"/>
      <c r="AP23" s="88"/>
      <c r="AQ23" s="83"/>
      <c r="AR23" s="83"/>
      <c r="AS23" s="83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72">
        <f t="shared" si="0"/>
        <v>0</v>
      </c>
      <c r="BG23" s="72"/>
      <c r="BH23" s="75" t="s">
        <v>208</v>
      </c>
      <c r="BI23" s="75"/>
      <c r="BJ23" s="75"/>
      <c r="BK23" s="75"/>
      <c r="BL23" s="75"/>
      <c r="BM23" s="75" t="s">
        <v>521</v>
      </c>
      <c r="BN23" s="75"/>
      <c r="BO23" s="75"/>
      <c r="BP23" s="75"/>
      <c r="BQ23" s="75"/>
    </row>
    <row r="24" spans="2:69" ht="13.8" customHeight="1" x14ac:dyDescent="0.25">
      <c r="B24" s="65">
        <v>18</v>
      </c>
      <c r="C24" s="93"/>
      <c r="D24" s="93"/>
      <c r="E24" s="93"/>
      <c r="F24" s="93"/>
      <c r="G24" s="93"/>
      <c r="H24" s="93"/>
      <c r="I24" s="93"/>
      <c r="J24" s="94"/>
      <c r="K24" s="94"/>
      <c r="L24" s="94"/>
      <c r="M24" s="94"/>
      <c r="N24" s="95"/>
      <c r="O24" s="95"/>
      <c r="P24" s="95"/>
      <c r="Q24" s="95"/>
      <c r="R24" s="75"/>
      <c r="S24" s="75"/>
      <c r="T24" s="75"/>
      <c r="U24" s="75"/>
      <c r="V24" s="75" t="s">
        <v>553</v>
      </c>
      <c r="W24" s="75"/>
      <c r="X24" s="75"/>
      <c r="Y24" s="75"/>
      <c r="Z24" s="75"/>
      <c r="AA24" s="75" t="s">
        <v>210</v>
      </c>
      <c r="AB24" s="75"/>
      <c r="AC24" s="75"/>
      <c r="AD24" s="75"/>
      <c r="AE24" s="75"/>
      <c r="AF24" s="75" t="s">
        <v>211</v>
      </c>
      <c r="AG24" s="75"/>
      <c r="AH24" s="75"/>
      <c r="AI24" s="75"/>
      <c r="AJ24" s="75"/>
      <c r="AK24" s="88" t="s">
        <v>149</v>
      </c>
      <c r="AL24" s="88"/>
      <c r="AM24" s="88"/>
      <c r="AN24" s="87">
        <v>1.2</v>
      </c>
      <c r="AO24" s="87"/>
      <c r="AP24" s="87"/>
      <c r="AQ24" s="83"/>
      <c r="AR24" s="83"/>
      <c r="AS24" s="83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72">
        <f t="shared" si="0"/>
        <v>0</v>
      </c>
      <c r="BG24" s="72"/>
      <c r="BH24" s="75" t="s">
        <v>212</v>
      </c>
      <c r="BI24" s="75"/>
      <c r="BJ24" s="75"/>
      <c r="BK24" s="75"/>
      <c r="BL24" s="75"/>
      <c r="BM24" s="75" t="s">
        <v>552</v>
      </c>
      <c r="BN24" s="75"/>
      <c r="BO24" s="75"/>
      <c r="BP24" s="75"/>
      <c r="BQ24" s="75"/>
    </row>
    <row r="25" spans="2:69" ht="13.8" customHeight="1" x14ac:dyDescent="0.25">
      <c r="B25" s="65">
        <v>19</v>
      </c>
      <c r="C25" s="93"/>
      <c r="D25" s="93"/>
      <c r="E25" s="93"/>
      <c r="F25" s="93"/>
      <c r="G25" s="93"/>
      <c r="H25" s="93"/>
      <c r="I25" s="93"/>
      <c r="J25" s="94"/>
      <c r="K25" s="94"/>
      <c r="L25" s="94"/>
      <c r="M25" s="94"/>
      <c r="N25" s="95"/>
      <c r="O25" s="95"/>
      <c r="P25" s="95"/>
      <c r="Q25" s="95"/>
      <c r="R25" s="75"/>
      <c r="S25" s="75"/>
      <c r="T25" s="75"/>
      <c r="U25" s="75"/>
      <c r="V25" s="75" t="s">
        <v>437</v>
      </c>
      <c r="W25" s="75"/>
      <c r="X25" s="75"/>
      <c r="Y25" s="75"/>
      <c r="Z25" s="75"/>
      <c r="AA25" s="75" t="s">
        <v>222</v>
      </c>
      <c r="AB25" s="75"/>
      <c r="AC25" s="75"/>
      <c r="AD25" s="75"/>
      <c r="AE25" s="75"/>
      <c r="AF25" s="75" t="s">
        <v>223</v>
      </c>
      <c r="AG25" s="75"/>
      <c r="AH25" s="75"/>
      <c r="AI25" s="75"/>
      <c r="AJ25" s="75"/>
      <c r="AK25" s="88" t="s">
        <v>57</v>
      </c>
      <c r="AL25" s="88"/>
      <c r="AM25" s="88"/>
      <c r="AN25" s="87">
        <v>2</v>
      </c>
      <c r="AO25" s="87"/>
      <c r="AP25" s="87"/>
      <c r="AQ25" s="83"/>
      <c r="AR25" s="83"/>
      <c r="AS25" s="83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72">
        <f t="shared" si="0"/>
        <v>0</v>
      </c>
      <c r="BG25" s="72"/>
      <c r="BH25" s="75" t="s">
        <v>450</v>
      </c>
      <c r="BI25" s="75"/>
      <c r="BJ25" s="75"/>
      <c r="BK25" s="75"/>
      <c r="BL25" s="75"/>
      <c r="BM25" s="75" t="s">
        <v>522</v>
      </c>
      <c r="BN25" s="75"/>
      <c r="BO25" s="75"/>
      <c r="BP25" s="75"/>
      <c r="BQ25" s="75"/>
    </row>
    <row r="26" spans="2:69" ht="13.8" customHeight="1" x14ac:dyDescent="0.25">
      <c r="B26" s="65">
        <v>20</v>
      </c>
      <c r="C26" s="93"/>
      <c r="D26" s="93"/>
      <c r="E26" s="93"/>
      <c r="F26" s="93"/>
      <c r="G26" s="93"/>
      <c r="H26" s="93"/>
      <c r="I26" s="93"/>
      <c r="J26" s="94"/>
      <c r="K26" s="94"/>
      <c r="L26" s="94"/>
      <c r="M26" s="94"/>
      <c r="N26" s="95"/>
      <c r="O26" s="95"/>
      <c r="P26" s="95"/>
      <c r="Q26" s="95"/>
      <c r="R26" s="75" t="s">
        <v>127</v>
      </c>
      <c r="S26" s="75"/>
      <c r="T26" s="75"/>
      <c r="U26" s="75"/>
      <c r="V26" s="75" t="s">
        <v>455</v>
      </c>
      <c r="W26" s="75"/>
      <c r="X26" s="75"/>
      <c r="Y26" s="75"/>
      <c r="Z26" s="75"/>
      <c r="AA26" s="75" t="s">
        <v>259</v>
      </c>
      <c r="AB26" s="75"/>
      <c r="AC26" s="75"/>
      <c r="AD26" s="75"/>
      <c r="AE26" s="75"/>
      <c r="AF26" s="75" t="s">
        <v>260</v>
      </c>
      <c r="AG26" s="75"/>
      <c r="AH26" s="75"/>
      <c r="AI26" s="75"/>
      <c r="AJ26" s="75"/>
      <c r="AK26" s="88" t="s">
        <v>57</v>
      </c>
      <c r="AL26" s="88"/>
      <c r="AM26" s="88"/>
      <c r="AN26" s="87">
        <v>1</v>
      </c>
      <c r="AO26" s="87"/>
      <c r="AP26" s="87"/>
      <c r="AQ26" s="83"/>
      <c r="AR26" s="83"/>
      <c r="AS26" s="83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72">
        <f t="shared" si="0"/>
        <v>0</v>
      </c>
      <c r="BG26" s="72"/>
      <c r="BH26" s="75" t="s">
        <v>273</v>
      </c>
      <c r="BI26" s="75"/>
      <c r="BJ26" s="75"/>
      <c r="BK26" s="75"/>
      <c r="BL26" s="75"/>
      <c r="BM26" s="75" t="s">
        <v>525</v>
      </c>
      <c r="BN26" s="75"/>
      <c r="BO26" s="75"/>
      <c r="BP26" s="75"/>
      <c r="BQ26" s="75"/>
    </row>
    <row r="27" spans="2:69" ht="13.8" customHeight="1" x14ac:dyDescent="0.25">
      <c r="B27" s="65">
        <v>21</v>
      </c>
      <c r="C27" s="93"/>
      <c r="D27" s="93"/>
      <c r="E27" s="93"/>
      <c r="F27" s="93"/>
      <c r="G27" s="93"/>
      <c r="H27" s="93"/>
      <c r="I27" s="93"/>
      <c r="J27" s="94"/>
      <c r="K27" s="94"/>
      <c r="L27" s="94"/>
      <c r="M27" s="94"/>
      <c r="N27" s="95"/>
      <c r="O27" s="95"/>
      <c r="P27" s="95"/>
      <c r="Q27" s="95"/>
      <c r="R27" s="75"/>
      <c r="S27" s="75"/>
      <c r="T27" s="75"/>
      <c r="U27" s="75"/>
      <c r="V27" s="75" t="s">
        <v>451</v>
      </c>
      <c r="W27" s="75"/>
      <c r="X27" s="75"/>
      <c r="Y27" s="75"/>
      <c r="Z27" s="75"/>
      <c r="AA27" s="75" t="s">
        <v>452</v>
      </c>
      <c r="AB27" s="75"/>
      <c r="AC27" s="75"/>
      <c r="AD27" s="75"/>
      <c r="AE27" s="75"/>
      <c r="AF27" s="75" t="s">
        <v>453</v>
      </c>
      <c r="AG27" s="75"/>
      <c r="AH27" s="75"/>
      <c r="AI27" s="75"/>
      <c r="AJ27" s="75"/>
      <c r="AK27" s="88" t="s">
        <v>57</v>
      </c>
      <c r="AL27" s="88"/>
      <c r="AM27" s="88"/>
      <c r="AN27" s="87">
        <v>4</v>
      </c>
      <c r="AO27" s="87"/>
      <c r="AP27" s="87"/>
      <c r="AQ27" s="83"/>
      <c r="AR27" s="83"/>
      <c r="AS27" s="83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72">
        <f t="shared" si="0"/>
        <v>0</v>
      </c>
      <c r="BG27" s="72"/>
      <c r="BH27" s="75" t="s">
        <v>454</v>
      </c>
      <c r="BI27" s="75"/>
      <c r="BJ27" s="75"/>
      <c r="BK27" s="75"/>
      <c r="BL27" s="75"/>
      <c r="BM27" s="75" t="s">
        <v>571</v>
      </c>
      <c r="BN27" s="75"/>
      <c r="BO27" s="75"/>
      <c r="BP27" s="75"/>
      <c r="BQ27" s="75"/>
    </row>
    <row r="28" spans="2:69" ht="13.8" customHeight="1" x14ac:dyDescent="0.25">
      <c r="B28" s="65">
        <v>22</v>
      </c>
      <c r="C28" s="93"/>
      <c r="D28" s="93"/>
      <c r="E28" s="93"/>
      <c r="F28" s="93"/>
      <c r="G28" s="93"/>
      <c r="H28" s="93"/>
      <c r="I28" s="93"/>
      <c r="J28" s="94"/>
      <c r="K28" s="94"/>
      <c r="L28" s="94"/>
      <c r="M28" s="94"/>
      <c r="N28" s="95"/>
      <c r="O28" s="95"/>
      <c r="P28" s="95"/>
      <c r="Q28" s="95"/>
      <c r="R28" s="75" t="s">
        <v>128</v>
      </c>
      <c r="S28" s="75"/>
      <c r="T28" s="75"/>
      <c r="U28" s="75"/>
      <c r="V28" s="75" t="s">
        <v>438</v>
      </c>
      <c r="W28" s="75"/>
      <c r="X28" s="75"/>
      <c r="Y28" s="75"/>
      <c r="Z28" s="75"/>
      <c r="AA28" s="75" t="s">
        <v>279</v>
      </c>
      <c r="AB28" s="75"/>
      <c r="AC28" s="75"/>
      <c r="AD28" s="75"/>
      <c r="AE28" s="75"/>
      <c r="AF28" s="75" t="s">
        <v>280</v>
      </c>
      <c r="AG28" s="75"/>
      <c r="AH28" s="75"/>
      <c r="AI28" s="75"/>
      <c r="AJ28" s="75"/>
      <c r="AK28" s="88">
        <v>0</v>
      </c>
      <c r="AL28" s="88"/>
      <c r="AM28" s="88"/>
      <c r="AN28" s="88">
        <v>0.7</v>
      </c>
      <c r="AO28" s="88"/>
      <c r="AP28" s="88"/>
      <c r="AQ28" s="83"/>
      <c r="AR28" s="83"/>
      <c r="AS28" s="83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72">
        <f t="shared" si="0"/>
        <v>0</v>
      </c>
      <c r="BG28" s="72"/>
      <c r="BH28" s="75" t="s">
        <v>283</v>
      </c>
      <c r="BI28" s="75"/>
      <c r="BJ28" s="75"/>
      <c r="BK28" s="75"/>
      <c r="BL28" s="75"/>
      <c r="BM28" s="75" t="s">
        <v>526</v>
      </c>
      <c r="BN28" s="75"/>
      <c r="BO28" s="75"/>
      <c r="BP28" s="75"/>
      <c r="BQ28" s="75"/>
    </row>
    <row r="29" spans="2:69" ht="13.8" customHeight="1" x14ac:dyDescent="0.25">
      <c r="B29" s="57"/>
      <c r="C29" s="58"/>
      <c r="D29" s="58"/>
      <c r="E29" s="58"/>
      <c r="F29" s="58"/>
      <c r="G29" s="59"/>
      <c r="H29" s="59"/>
      <c r="I29" s="59"/>
      <c r="J29" s="59"/>
      <c r="K29" s="59"/>
      <c r="L29" s="59"/>
      <c r="M29" s="59"/>
      <c r="N29" s="60"/>
      <c r="O29" s="60"/>
      <c r="P29" s="60"/>
      <c r="Q29" s="60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L29" s="62"/>
      <c r="AM29" s="62"/>
      <c r="AN29" s="62"/>
      <c r="AO29" s="62"/>
      <c r="AP29" s="62"/>
      <c r="AQ29" s="63"/>
      <c r="AR29" s="63"/>
      <c r="AS29" s="63"/>
      <c r="AT29" s="72">
        <f>SUM(AT8:AV28)/21</f>
        <v>0</v>
      </c>
      <c r="AU29" s="72"/>
      <c r="AV29" s="72"/>
      <c r="AW29" s="72">
        <f>SUM(AW8:AY28)/21</f>
        <v>0</v>
      </c>
      <c r="AX29" s="72"/>
      <c r="AY29" s="72"/>
      <c r="AZ29" s="72">
        <f>SUM(AZ8:BB28)/21</f>
        <v>0</v>
      </c>
      <c r="BA29" s="72"/>
      <c r="BB29" s="72"/>
      <c r="BC29" s="72">
        <f>SUM(BC8:BE28)/21</f>
        <v>0</v>
      </c>
      <c r="BD29" s="72"/>
      <c r="BE29" s="72"/>
      <c r="BF29" s="72">
        <f t="shared" si="0"/>
        <v>0</v>
      </c>
      <c r="BG29" s="72"/>
      <c r="BH29" s="61"/>
      <c r="BI29" s="61"/>
      <c r="BJ29" s="61"/>
      <c r="BK29" s="61"/>
      <c r="BL29" s="61"/>
      <c r="BM29" s="61"/>
      <c r="BN29" s="61"/>
      <c r="BO29" s="61"/>
      <c r="BP29" s="61"/>
      <c r="BQ29" s="61"/>
    </row>
    <row r="30" spans="2:69" ht="13.8" customHeight="1" x14ac:dyDescent="0.25">
      <c r="B30" s="57"/>
      <c r="C30" s="58"/>
      <c r="D30" s="58"/>
      <c r="E30" s="58"/>
      <c r="F30" s="58"/>
      <c r="G30" s="59"/>
      <c r="H30" s="59"/>
      <c r="I30" s="59"/>
      <c r="J30" s="59"/>
      <c r="K30" s="59"/>
      <c r="L30" s="59"/>
      <c r="M30" s="59"/>
      <c r="N30" s="60"/>
      <c r="O30" s="60"/>
      <c r="P30" s="60"/>
      <c r="Q30" s="60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2"/>
      <c r="AL30" s="62"/>
      <c r="AM30" s="62"/>
      <c r="AN30" s="62"/>
      <c r="AO30" s="62"/>
      <c r="AP30" s="62"/>
      <c r="AQ30" s="63"/>
      <c r="AR30" s="63"/>
      <c r="AS30" s="63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1"/>
      <c r="BI30" s="61"/>
      <c r="BJ30" s="61"/>
      <c r="BK30" s="61"/>
      <c r="BL30" s="61"/>
      <c r="BM30" s="61"/>
      <c r="BN30" s="61"/>
      <c r="BO30" s="61"/>
      <c r="BP30" s="61"/>
      <c r="BQ30" s="61"/>
    </row>
    <row r="32" spans="2:69" x14ac:dyDescent="0.25">
      <c r="B32" s="73" t="s">
        <v>602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T32" s="73" t="s">
        <v>605</v>
      </c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J32" s="73" t="s">
        <v>604</v>
      </c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</row>
    <row r="33" spans="2:50" x14ac:dyDescent="0.25">
      <c r="B33" s="74" t="s">
        <v>603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T33" s="74" t="s">
        <v>601</v>
      </c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J33" s="74" t="s">
        <v>606</v>
      </c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</row>
  </sheetData>
  <mergeCells count="324">
    <mergeCell ref="C7:F7"/>
    <mergeCell ref="G7:I7"/>
    <mergeCell ref="J7:M7"/>
    <mergeCell ref="N7:Q7"/>
    <mergeCell ref="R7:U7"/>
    <mergeCell ref="R19:U20"/>
    <mergeCell ref="R21:U21"/>
    <mergeCell ref="R22:U22"/>
    <mergeCell ref="R23:U25"/>
    <mergeCell ref="R26:U27"/>
    <mergeCell ref="C8:F28"/>
    <mergeCell ref="G8:I28"/>
    <mergeCell ref="J8:M28"/>
    <mergeCell ref="N8:Q21"/>
    <mergeCell ref="N22:Q28"/>
    <mergeCell ref="R8:U12"/>
    <mergeCell ref="R13:U14"/>
    <mergeCell ref="R15:U18"/>
    <mergeCell ref="V20:Z20"/>
    <mergeCell ref="V21:Z21"/>
    <mergeCell ref="V12:Z12"/>
    <mergeCell ref="V13:Z13"/>
    <mergeCell ref="V14:Z14"/>
    <mergeCell ref="V15:Z15"/>
    <mergeCell ref="V16:Z16"/>
    <mergeCell ref="V7:Z7"/>
    <mergeCell ref="V8:Z8"/>
    <mergeCell ref="V9:Z9"/>
    <mergeCell ref="V10:Z10"/>
    <mergeCell ref="V11:Z11"/>
    <mergeCell ref="V27:Z27"/>
    <mergeCell ref="V28:Z28"/>
    <mergeCell ref="AA7:AE7"/>
    <mergeCell ref="AA8:AE8"/>
    <mergeCell ref="AA9:AE9"/>
    <mergeCell ref="AA10:AE10"/>
    <mergeCell ref="AA11:AE11"/>
    <mergeCell ref="AA12:AE12"/>
    <mergeCell ref="AA13:AE13"/>
    <mergeCell ref="AA14:AE14"/>
    <mergeCell ref="AA15:AE15"/>
    <mergeCell ref="AA16:AE16"/>
    <mergeCell ref="AA17:AE17"/>
    <mergeCell ref="AA18:AE18"/>
    <mergeCell ref="AA19:AE19"/>
    <mergeCell ref="AA20:AE20"/>
    <mergeCell ref="V22:Z22"/>
    <mergeCell ref="V23:Z23"/>
    <mergeCell ref="V24:Z24"/>
    <mergeCell ref="V25:Z25"/>
    <mergeCell ref="V26:Z26"/>
    <mergeCell ref="V17:Z17"/>
    <mergeCell ref="V18:Z18"/>
    <mergeCell ref="V19:Z19"/>
    <mergeCell ref="AA26:AE26"/>
    <mergeCell ref="AA27:AE27"/>
    <mergeCell ref="AA28:AE28"/>
    <mergeCell ref="AF7:AJ7"/>
    <mergeCell ref="AF8:AJ8"/>
    <mergeCell ref="AF9:AJ9"/>
    <mergeCell ref="AF10:AJ10"/>
    <mergeCell ref="AF11:AJ11"/>
    <mergeCell ref="AF12:AJ12"/>
    <mergeCell ref="AF13:AJ13"/>
    <mergeCell ref="AF14:AJ14"/>
    <mergeCell ref="AF15:AJ15"/>
    <mergeCell ref="AF16:AJ16"/>
    <mergeCell ref="AF17:AJ17"/>
    <mergeCell ref="AF18:AJ18"/>
    <mergeCell ref="AF19:AJ19"/>
    <mergeCell ref="AA21:AE21"/>
    <mergeCell ref="AA22:AE22"/>
    <mergeCell ref="AA23:AE23"/>
    <mergeCell ref="AA24:AE24"/>
    <mergeCell ref="AA25:AE25"/>
    <mergeCell ref="AF25:AJ25"/>
    <mergeCell ref="AF26:AJ26"/>
    <mergeCell ref="AF27:AJ27"/>
    <mergeCell ref="AF28:AJ28"/>
    <mergeCell ref="AK7:AM7"/>
    <mergeCell ref="AK8:AM8"/>
    <mergeCell ref="AK9:AM9"/>
    <mergeCell ref="AK10:AM10"/>
    <mergeCell ref="AK11:AM11"/>
    <mergeCell ref="AK12:AM12"/>
    <mergeCell ref="AK14:AM14"/>
    <mergeCell ref="AK19:AM19"/>
    <mergeCell ref="AK20:AM20"/>
    <mergeCell ref="AK28:AM28"/>
    <mergeCell ref="AK13:AM13"/>
    <mergeCell ref="AK15:AM15"/>
    <mergeCell ref="AF20:AJ20"/>
    <mergeCell ref="AF21:AJ21"/>
    <mergeCell ref="AF22:AJ22"/>
    <mergeCell ref="AF23:AJ23"/>
    <mergeCell ref="AF24:AJ24"/>
    <mergeCell ref="AN7:AP7"/>
    <mergeCell ref="AN8:AP8"/>
    <mergeCell ref="AN9:AP9"/>
    <mergeCell ref="AN10:AP10"/>
    <mergeCell ref="AN11:AP11"/>
    <mergeCell ref="AK24:AM24"/>
    <mergeCell ref="AK25:AM25"/>
    <mergeCell ref="AK26:AM26"/>
    <mergeCell ref="AK27:AM27"/>
    <mergeCell ref="AK21:AM21"/>
    <mergeCell ref="AK16:AM16"/>
    <mergeCell ref="AK17:AM17"/>
    <mergeCell ref="AK18:AM18"/>
    <mergeCell ref="AK22:AM22"/>
    <mergeCell ref="AK23:AM23"/>
    <mergeCell ref="AN18:AP18"/>
    <mergeCell ref="AN19:AP19"/>
    <mergeCell ref="AN20:AP20"/>
    <mergeCell ref="AN21:AP21"/>
    <mergeCell ref="AN12:AP12"/>
    <mergeCell ref="AN13:AP13"/>
    <mergeCell ref="AN14:AP14"/>
    <mergeCell ref="AN15:AP15"/>
    <mergeCell ref="AN16:AP16"/>
    <mergeCell ref="AQ23:AS23"/>
    <mergeCell ref="AQ24:AS24"/>
    <mergeCell ref="AN27:AP27"/>
    <mergeCell ref="AN28:AP28"/>
    <mergeCell ref="R28:U28"/>
    <mergeCell ref="AQ7:AS7"/>
    <mergeCell ref="AQ8:AS8"/>
    <mergeCell ref="AQ9:AS9"/>
    <mergeCell ref="AQ10:AS10"/>
    <mergeCell ref="AQ11:AS11"/>
    <mergeCell ref="AQ12:AS12"/>
    <mergeCell ref="AQ13:AS13"/>
    <mergeCell ref="AQ14:AS14"/>
    <mergeCell ref="AQ15:AS15"/>
    <mergeCell ref="AQ16:AS16"/>
    <mergeCell ref="AQ17:AS17"/>
    <mergeCell ref="AQ18:AS18"/>
    <mergeCell ref="AQ19:AS19"/>
    <mergeCell ref="AN22:AP22"/>
    <mergeCell ref="AN23:AP23"/>
    <mergeCell ref="AN24:AP24"/>
    <mergeCell ref="AN25:AP25"/>
    <mergeCell ref="AN26:AP26"/>
    <mergeCell ref="AN17:AP17"/>
    <mergeCell ref="AW7:AY7"/>
    <mergeCell ref="AZ7:BB7"/>
    <mergeCell ref="BC7:BE7"/>
    <mergeCell ref="BF7:BG7"/>
    <mergeCell ref="AT8:AV8"/>
    <mergeCell ref="AQ25:AS25"/>
    <mergeCell ref="AQ26:AS26"/>
    <mergeCell ref="AQ27:AS27"/>
    <mergeCell ref="AQ28:AS28"/>
    <mergeCell ref="AT7:AV7"/>
    <mergeCell ref="AT9:AV9"/>
    <mergeCell ref="AT10:AV10"/>
    <mergeCell ref="AT11:AV11"/>
    <mergeCell ref="AT12:AV12"/>
    <mergeCell ref="AT13:AV13"/>
    <mergeCell ref="AT14:AV14"/>
    <mergeCell ref="AT15:AV15"/>
    <mergeCell ref="AT16:AV16"/>
    <mergeCell ref="AT17:AV17"/>
    <mergeCell ref="AT18:AV18"/>
    <mergeCell ref="AT19:AV19"/>
    <mergeCell ref="AQ20:AS20"/>
    <mergeCell ref="AQ21:AS21"/>
    <mergeCell ref="AQ22:AS22"/>
    <mergeCell ref="AT25:AV25"/>
    <mergeCell ref="AT26:AV26"/>
    <mergeCell ref="AT27:AV27"/>
    <mergeCell ref="AT28:AV28"/>
    <mergeCell ref="AW8:AY8"/>
    <mergeCell ref="AW9:AY9"/>
    <mergeCell ref="AW10:AY10"/>
    <mergeCell ref="AW11:AY11"/>
    <mergeCell ref="AW12:AY12"/>
    <mergeCell ref="AW13:AY13"/>
    <mergeCell ref="AW14:AY14"/>
    <mergeCell ref="AW15:AY15"/>
    <mergeCell ref="AW16:AY16"/>
    <mergeCell ref="AW17:AY17"/>
    <mergeCell ref="AW18:AY18"/>
    <mergeCell ref="AW19:AY19"/>
    <mergeCell ref="AT20:AV20"/>
    <mergeCell ref="AT21:AV21"/>
    <mergeCell ref="AT22:AV22"/>
    <mergeCell ref="AT23:AV23"/>
    <mergeCell ref="AT24:AV24"/>
    <mergeCell ref="AW25:AY25"/>
    <mergeCell ref="AW26:AY26"/>
    <mergeCell ref="AW27:AY27"/>
    <mergeCell ref="AW28:AY28"/>
    <mergeCell ref="AZ8:BB8"/>
    <mergeCell ref="AZ9:BB9"/>
    <mergeCell ref="AZ10:BB10"/>
    <mergeCell ref="AZ11:BB11"/>
    <mergeCell ref="AZ12:BB12"/>
    <mergeCell ref="AZ13:BB13"/>
    <mergeCell ref="AZ14:BB14"/>
    <mergeCell ref="AZ15:BB15"/>
    <mergeCell ref="AZ16:BB16"/>
    <mergeCell ref="AZ17:BB17"/>
    <mergeCell ref="AZ18:BB18"/>
    <mergeCell ref="AZ19:BB19"/>
    <mergeCell ref="AW20:AY20"/>
    <mergeCell ref="AW21:AY21"/>
    <mergeCell ref="AW22:AY22"/>
    <mergeCell ref="AW23:AY23"/>
    <mergeCell ref="AW24:AY24"/>
    <mergeCell ref="AZ25:BB25"/>
    <mergeCell ref="AZ26:BB26"/>
    <mergeCell ref="AZ27:BB27"/>
    <mergeCell ref="AZ28:BB28"/>
    <mergeCell ref="BC8:BE8"/>
    <mergeCell ref="BC9:BE9"/>
    <mergeCell ref="BC10:BE10"/>
    <mergeCell ref="BC11:BE11"/>
    <mergeCell ref="BC12:BE12"/>
    <mergeCell ref="BC13:BE13"/>
    <mergeCell ref="BC14:BE14"/>
    <mergeCell ref="BC15:BE15"/>
    <mergeCell ref="BC16:BE16"/>
    <mergeCell ref="BC17:BE17"/>
    <mergeCell ref="BC18:BE18"/>
    <mergeCell ref="BC19:BE19"/>
    <mergeCell ref="AZ20:BB20"/>
    <mergeCell ref="AZ21:BB21"/>
    <mergeCell ref="AZ22:BB22"/>
    <mergeCell ref="AZ23:BB23"/>
    <mergeCell ref="AZ24:BB24"/>
    <mergeCell ref="BC25:BE25"/>
    <mergeCell ref="BC26:BE26"/>
    <mergeCell ref="BC27:BE27"/>
    <mergeCell ref="BC28:BE28"/>
    <mergeCell ref="BF8:BG8"/>
    <mergeCell ref="BF9:BG9"/>
    <mergeCell ref="BF10:BG10"/>
    <mergeCell ref="BF11:BG11"/>
    <mergeCell ref="BF12:BG12"/>
    <mergeCell ref="BF13:BG13"/>
    <mergeCell ref="BF14:BG14"/>
    <mergeCell ref="BF15:BG15"/>
    <mergeCell ref="BF16:BG16"/>
    <mergeCell ref="BF17:BG17"/>
    <mergeCell ref="BF18:BG18"/>
    <mergeCell ref="BF19:BG19"/>
    <mergeCell ref="BC20:BE20"/>
    <mergeCell ref="BC21:BE21"/>
    <mergeCell ref="BC22:BE22"/>
    <mergeCell ref="BC23:BE23"/>
    <mergeCell ref="BC24:BE24"/>
    <mergeCell ref="BH27:BL27"/>
    <mergeCell ref="BH28:BL28"/>
    <mergeCell ref="BH19:BL19"/>
    <mergeCell ref="BH20:BL20"/>
    <mergeCell ref="BH21:BL21"/>
    <mergeCell ref="BH22:BL22"/>
    <mergeCell ref="BH23:BL23"/>
    <mergeCell ref="BF25:BG25"/>
    <mergeCell ref="BF26:BG26"/>
    <mergeCell ref="BF27:BG27"/>
    <mergeCell ref="BF28:BG28"/>
    <mergeCell ref="BF20:BG20"/>
    <mergeCell ref="BF21:BG21"/>
    <mergeCell ref="BF22:BG22"/>
    <mergeCell ref="BF23:BG23"/>
    <mergeCell ref="BF24:BG24"/>
    <mergeCell ref="BM16:BQ16"/>
    <mergeCell ref="BM7:BQ7"/>
    <mergeCell ref="BM8:BQ8"/>
    <mergeCell ref="BM9:BQ9"/>
    <mergeCell ref="BM10:BQ10"/>
    <mergeCell ref="BM11:BQ11"/>
    <mergeCell ref="BH24:BL24"/>
    <mergeCell ref="BH25:BL25"/>
    <mergeCell ref="BH26:BL26"/>
    <mergeCell ref="BH7:BL7"/>
    <mergeCell ref="BH8:BL8"/>
    <mergeCell ref="BH9:BL9"/>
    <mergeCell ref="BH10:BL10"/>
    <mergeCell ref="BH11:BL11"/>
    <mergeCell ref="BH12:BL12"/>
    <mergeCell ref="BH13:BL13"/>
    <mergeCell ref="BH14:BL14"/>
    <mergeCell ref="BH15:BL15"/>
    <mergeCell ref="BH16:BL16"/>
    <mergeCell ref="BH17:BL17"/>
    <mergeCell ref="BH18:BL18"/>
    <mergeCell ref="BM27:BQ27"/>
    <mergeCell ref="BM28:BQ28"/>
    <mergeCell ref="B2:F5"/>
    <mergeCell ref="AI2:AM2"/>
    <mergeCell ref="AI3:AM3"/>
    <mergeCell ref="AI4:AM4"/>
    <mergeCell ref="AI5:AM5"/>
    <mergeCell ref="G2:AH3"/>
    <mergeCell ref="G4:AH5"/>
    <mergeCell ref="B6:AM6"/>
    <mergeCell ref="BM22:BQ22"/>
    <mergeCell ref="BM23:BQ23"/>
    <mergeCell ref="BM24:BQ24"/>
    <mergeCell ref="BM25:BQ25"/>
    <mergeCell ref="BM26:BQ26"/>
    <mergeCell ref="BM17:BQ17"/>
    <mergeCell ref="BM18:BQ18"/>
    <mergeCell ref="BM19:BQ19"/>
    <mergeCell ref="BM20:BQ20"/>
    <mergeCell ref="BM21:BQ21"/>
    <mergeCell ref="BM12:BQ12"/>
    <mergeCell ref="BM13:BQ13"/>
    <mergeCell ref="BM14:BQ14"/>
    <mergeCell ref="BM15:BQ15"/>
    <mergeCell ref="AT29:AV29"/>
    <mergeCell ref="AW29:AY29"/>
    <mergeCell ref="AZ29:BB29"/>
    <mergeCell ref="BC29:BE29"/>
    <mergeCell ref="BF29:BG29"/>
    <mergeCell ref="B32:P32"/>
    <mergeCell ref="T32:AH32"/>
    <mergeCell ref="AJ32:AX32"/>
    <mergeCell ref="B33:P33"/>
    <mergeCell ref="T33:AH33"/>
    <mergeCell ref="AJ33:AX33"/>
  </mergeCell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31CD-6B76-4B10-9652-2A33BF87B620}">
  <sheetPr>
    <tabColor rgb="FFFF6600"/>
  </sheetPr>
  <dimension ref="A1:BQ39"/>
  <sheetViews>
    <sheetView showGridLines="0" zoomScale="80" zoomScaleNormal="80" workbookViewId="0"/>
  </sheetViews>
  <sheetFormatPr baseColWidth="10" defaultColWidth="4.77734375" defaultRowHeight="13.8" x14ac:dyDescent="0.25"/>
  <cols>
    <col min="1" max="16384" width="4.77734375" style="48"/>
  </cols>
  <sheetData>
    <row r="1" spans="1:69" x14ac:dyDescent="0.25">
      <c r="A1" s="51" t="s">
        <v>594</v>
      </c>
      <c r="B1" s="49"/>
      <c r="C1" s="49"/>
      <c r="D1" s="49"/>
      <c r="E1" s="49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</row>
    <row r="2" spans="1:69" ht="13.8" customHeight="1" x14ac:dyDescent="0.25">
      <c r="B2" s="76"/>
      <c r="C2" s="76"/>
      <c r="D2" s="76"/>
      <c r="E2" s="76"/>
      <c r="F2" s="76"/>
      <c r="G2" s="77" t="s">
        <v>599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 t="s">
        <v>595</v>
      </c>
      <c r="AJ2" s="77"/>
      <c r="AK2" s="77"/>
      <c r="AL2" s="77"/>
      <c r="AM2" s="77"/>
    </row>
    <row r="3" spans="1:69" ht="13.8" customHeight="1" x14ac:dyDescent="0.25">
      <c r="B3" s="76"/>
      <c r="C3" s="76"/>
      <c r="D3" s="76"/>
      <c r="E3" s="76"/>
      <c r="F3" s="76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 t="s">
        <v>600</v>
      </c>
      <c r="AJ3" s="78"/>
      <c r="AK3" s="78"/>
      <c r="AL3" s="78"/>
      <c r="AM3" s="78"/>
    </row>
    <row r="4" spans="1:69" ht="13.8" customHeight="1" x14ac:dyDescent="0.25">
      <c r="B4" s="76"/>
      <c r="C4" s="76"/>
      <c r="D4" s="76"/>
      <c r="E4" s="76"/>
      <c r="F4" s="76"/>
      <c r="G4" s="77" t="s">
        <v>596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597</v>
      </c>
      <c r="AJ4" s="77"/>
      <c r="AK4" s="77"/>
      <c r="AL4" s="77"/>
      <c r="AM4" s="77"/>
    </row>
    <row r="5" spans="1:69" x14ac:dyDescent="0.25">
      <c r="B5" s="76"/>
      <c r="C5" s="76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 t="s">
        <v>598</v>
      </c>
      <c r="AJ5" s="78"/>
      <c r="AK5" s="78"/>
      <c r="AL5" s="78"/>
      <c r="AM5" s="78"/>
    </row>
    <row r="6" spans="1:69" x14ac:dyDescent="0.25">
      <c r="B6" s="79" t="s">
        <v>474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</row>
    <row r="7" spans="1:69" ht="27.6" customHeight="1" x14ac:dyDescent="0.25">
      <c r="B7" s="54" t="s">
        <v>554</v>
      </c>
      <c r="C7" s="96" t="s">
        <v>580</v>
      </c>
      <c r="D7" s="97"/>
      <c r="E7" s="97"/>
      <c r="F7" s="98"/>
      <c r="G7" s="96" t="s">
        <v>0</v>
      </c>
      <c r="H7" s="97"/>
      <c r="I7" s="97"/>
      <c r="J7" s="99" t="s">
        <v>581</v>
      </c>
      <c r="K7" s="99"/>
      <c r="L7" s="99"/>
      <c r="M7" s="99"/>
      <c r="N7" s="99" t="s">
        <v>1</v>
      </c>
      <c r="O7" s="99"/>
      <c r="P7" s="99"/>
      <c r="Q7" s="99"/>
      <c r="R7" s="91" t="s">
        <v>582</v>
      </c>
      <c r="S7" s="91"/>
      <c r="T7" s="91"/>
      <c r="U7" s="91"/>
      <c r="V7" s="91" t="s">
        <v>583</v>
      </c>
      <c r="W7" s="91"/>
      <c r="X7" s="91"/>
      <c r="Y7" s="91"/>
      <c r="Z7" s="91"/>
      <c r="AA7" s="91" t="s">
        <v>3</v>
      </c>
      <c r="AB7" s="91"/>
      <c r="AC7" s="91"/>
      <c r="AD7" s="91"/>
      <c r="AE7" s="91"/>
      <c r="AF7" s="91" t="s">
        <v>584</v>
      </c>
      <c r="AG7" s="91"/>
      <c r="AH7" s="91"/>
      <c r="AI7" s="91"/>
      <c r="AJ7" s="91"/>
      <c r="AK7" s="91" t="s">
        <v>5</v>
      </c>
      <c r="AL7" s="91"/>
      <c r="AM7" s="91"/>
      <c r="AN7" s="77" t="s">
        <v>585</v>
      </c>
      <c r="AO7" s="77"/>
      <c r="AP7" s="77"/>
      <c r="AQ7" s="84" t="s">
        <v>561</v>
      </c>
      <c r="AR7" s="85"/>
      <c r="AS7" s="86"/>
      <c r="AT7" s="84" t="s">
        <v>562</v>
      </c>
      <c r="AU7" s="85"/>
      <c r="AV7" s="86"/>
      <c r="AW7" s="80" t="s">
        <v>563</v>
      </c>
      <c r="AX7" s="80"/>
      <c r="AY7" s="80"/>
      <c r="AZ7" s="80" t="s">
        <v>564</v>
      </c>
      <c r="BA7" s="80"/>
      <c r="BB7" s="80"/>
      <c r="BC7" s="80" t="s">
        <v>565</v>
      </c>
      <c r="BD7" s="80"/>
      <c r="BE7" s="80"/>
      <c r="BF7" s="82" t="s">
        <v>566</v>
      </c>
      <c r="BG7" s="82"/>
      <c r="BH7" s="80" t="s">
        <v>593</v>
      </c>
      <c r="BI7" s="80"/>
      <c r="BJ7" s="80"/>
      <c r="BK7" s="80"/>
      <c r="BL7" s="80"/>
      <c r="BM7" s="80" t="s">
        <v>12</v>
      </c>
      <c r="BN7" s="80"/>
      <c r="BO7" s="80"/>
      <c r="BP7" s="80"/>
      <c r="BQ7" s="80"/>
    </row>
    <row r="8" spans="1:69" x14ac:dyDescent="0.25">
      <c r="B8" s="65">
        <v>24</v>
      </c>
      <c r="C8" s="93" t="s">
        <v>497</v>
      </c>
      <c r="D8" s="93"/>
      <c r="E8" s="93"/>
      <c r="F8" s="93"/>
      <c r="G8" s="93" t="s">
        <v>498</v>
      </c>
      <c r="H8" s="93"/>
      <c r="I8" s="93"/>
      <c r="J8" s="103" t="s">
        <v>545</v>
      </c>
      <c r="K8" s="104"/>
      <c r="L8" s="104"/>
      <c r="M8" s="105"/>
      <c r="N8" s="102" t="s">
        <v>475</v>
      </c>
      <c r="O8" s="102"/>
      <c r="P8" s="102"/>
      <c r="Q8" s="102"/>
      <c r="R8" s="102" t="s">
        <v>394</v>
      </c>
      <c r="S8" s="102"/>
      <c r="T8" s="102"/>
      <c r="U8" s="102"/>
      <c r="V8" s="75" t="s">
        <v>439</v>
      </c>
      <c r="W8" s="75"/>
      <c r="X8" s="75"/>
      <c r="Y8" s="75"/>
      <c r="Z8" s="75"/>
      <c r="AA8" s="75" t="s">
        <v>69</v>
      </c>
      <c r="AB8" s="75"/>
      <c r="AC8" s="75"/>
      <c r="AD8" s="75"/>
      <c r="AE8" s="75"/>
      <c r="AF8" s="75" t="s">
        <v>70</v>
      </c>
      <c r="AG8" s="75"/>
      <c r="AH8" s="75"/>
      <c r="AI8" s="75"/>
      <c r="AJ8" s="75"/>
      <c r="AK8" s="87" t="s">
        <v>611</v>
      </c>
      <c r="AL8" s="87"/>
      <c r="AM8" s="87"/>
      <c r="AN8" s="87" t="s">
        <v>608</v>
      </c>
      <c r="AO8" s="87"/>
      <c r="AP8" s="87"/>
      <c r="AQ8" s="83"/>
      <c r="AR8" s="83"/>
      <c r="AS8" s="83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100">
        <f>SUM(AT8:BE8)/4</f>
        <v>0</v>
      </c>
      <c r="BG8" s="101"/>
      <c r="BH8" s="75" t="s">
        <v>74</v>
      </c>
      <c r="BI8" s="75"/>
      <c r="BJ8" s="75"/>
      <c r="BK8" s="75"/>
      <c r="BL8" s="75"/>
      <c r="BM8" s="113" t="s">
        <v>525</v>
      </c>
      <c r="BN8" s="114"/>
      <c r="BO8" s="114"/>
      <c r="BP8" s="114"/>
      <c r="BQ8" s="115"/>
    </row>
    <row r="9" spans="1:69" x14ac:dyDescent="0.25">
      <c r="B9" s="65">
        <v>25</v>
      </c>
      <c r="C9" s="93"/>
      <c r="D9" s="93"/>
      <c r="E9" s="93"/>
      <c r="F9" s="93"/>
      <c r="G9" s="93"/>
      <c r="H9" s="93"/>
      <c r="I9" s="93"/>
      <c r="J9" s="106"/>
      <c r="K9" s="107"/>
      <c r="L9" s="107"/>
      <c r="M9" s="108"/>
      <c r="N9" s="102" t="s">
        <v>476</v>
      </c>
      <c r="O9" s="102"/>
      <c r="P9" s="102"/>
      <c r="Q9" s="102"/>
      <c r="R9" s="102" t="s">
        <v>428</v>
      </c>
      <c r="S9" s="102"/>
      <c r="T9" s="102"/>
      <c r="U9" s="102"/>
      <c r="V9" s="75" t="s">
        <v>478</v>
      </c>
      <c r="W9" s="75"/>
      <c r="X9" s="75"/>
      <c r="Y9" s="75"/>
      <c r="Z9" s="75"/>
      <c r="AA9" s="75" t="s">
        <v>479</v>
      </c>
      <c r="AB9" s="75"/>
      <c r="AC9" s="75"/>
      <c r="AD9" s="75"/>
      <c r="AE9" s="75"/>
      <c r="AF9" s="75" t="s">
        <v>220</v>
      </c>
      <c r="AG9" s="75"/>
      <c r="AH9" s="75"/>
      <c r="AI9" s="75"/>
      <c r="AJ9" s="75"/>
      <c r="AK9" s="87" t="s">
        <v>611</v>
      </c>
      <c r="AL9" s="87"/>
      <c r="AM9" s="87"/>
      <c r="AN9" s="87"/>
      <c r="AO9" s="87"/>
      <c r="AP9" s="87"/>
      <c r="AQ9" s="83"/>
      <c r="AR9" s="83"/>
      <c r="AS9" s="83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100">
        <f t="shared" ref="BF9:BF35" si="0">SUM(AT9:BE9)/4</f>
        <v>0</v>
      </c>
      <c r="BG9" s="101"/>
      <c r="BH9" s="75" t="s">
        <v>480</v>
      </c>
      <c r="BI9" s="75"/>
      <c r="BJ9" s="75"/>
      <c r="BK9" s="75"/>
      <c r="BL9" s="75"/>
      <c r="BM9" s="113" t="s">
        <v>525</v>
      </c>
      <c r="BN9" s="114"/>
      <c r="BO9" s="114"/>
      <c r="BP9" s="114"/>
      <c r="BQ9" s="115"/>
    </row>
    <row r="10" spans="1:69" x14ac:dyDescent="0.25">
      <c r="B10" s="65">
        <v>26</v>
      </c>
      <c r="C10" s="93"/>
      <c r="D10" s="93"/>
      <c r="E10" s="93"/>
      <c r="F10" s="93"/>
      <c r="G10" s="93"/>
      <c r="H10" s="93"/>
      <c r="I10" s="93"/>
      <c r="J10" s="106"/>
      <c r="K10" s="107"/>
      <c r="L10" s="107"/>
      <c r="M10" s="108"/>
      <c r="N10" s="102"/>
      <c r="O10" s="102"/>
      <c r="P10" s="102"/>
      <c r="Q10" s="102"/>
      <c r="R10" s="102" t="s">
        <v>400</v>
      </c>
      <c r="S10" s="102"/>
      <c r="T10" s="102"/>
      <c r="U10" s="102"/>
      <c r="V10" s="75" t="s">
        <v>481</v>
      </c>
      <c r="W10" s="75"/>
      <c r="X10" s="75"/>
      <c r="Y10" s="75"/>
      <c r="Z10" s="75"/>
      <c r="AA10" s="75" t="s">
        <v>486</v>
      </c>
      <c r="AB10" s="75"/>
      <c r="AC10" s="75"/>
      <c r="AD10" s="75"/>
      <c r="AE10" s="75"/>
      <c r="AF10" s="75" t="s">
        <v>487</v>
      </c>
      <c r="AG10" s="75"/>
      <c r="AH10" s="75"/>
      <c r="AI10" s="75"/>
      <c r="AJ10" s="75"/>
      <c r="AK10" s="87"/>
      <c r="AL10" s="87"/>
      <c r="AM10" s="87"/>
      <c r="AN10" s="87"/>
      <c r="AO10" s="87"/>
      <c r="AP10" s="87"/>
      <c r="AQ10" s="83"/>
      <c r="AR10" s="83"/>
      <c r="AS10" s="83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100">
        <f t="shared" si="0"/>
        <v>0</v>
      </c>
      <c r="BG10" s="101"/>
      <c r="BH10" s="75"/>
      <c r="BI10" s="75"/>
      <c r="BJ10" s="75"/>
      <c r="BK10" s="75"/>
      <c r="BL10" s="75"/>
      <c r="BM10" s="113" t="s">
        <v>525</v>
      </c>
      <c r="BN10" s="114"/>
      <c r="BO10" s="114"/>
      <c r="BP10" s="114"/>
      <c r="BQ10" s="115"/>
    </row>
    <row r="11" spans="1:69" x14ac:dyDescent="0.25">
      <c r="B11" s="65">
        <v>27</v>
      </c>
      <c r="C11" s="93"/>
      <c r="D11" s="93"/>
      <c r="E11" s="93"/>
      <c r="F11" s="93"/>
      <c r="G11" s="93"/>
      <c r="H11" s="93"/>
      <c r="I11" s="93"/>
      <c r="J11" s="106"/>
      <c r="K11" s="107"/>
      <c r="L11" s="107"/>
      <c r="M11" s="108"/>
      <c r="N11" s="102"/>
      <c r="O11" s="102"/>
      <c r="P11" s="102"/>
      <c r="Q11" s="102"/>
      <c r="R11" s="102" t="s">
        <v>398</v>
      </c>
      <c r="S11" s="102"/>
      <c r="T11" s="102"/>
      <c r="U11" s="102"/>
      <c r="V11" s="75" t="s">
        <v>477</v>
      </c>
      <c r="W11" s="75"/>
      <c r="X11" s="75"/>
      <c r="Y11" s="75"/>
      <c r="Z11" s="75"/>
      <c r="AA11" s="75" t="s">
        <v>88</v>
      </c>
      <c r="AB11" s="75"/>
      <c r="AC11" s="75"/>
      <c r="AD11" s="75"/>
      <c r="AE11" s="75"/>
      <c r="AF11" s="75" t="s">
        <v>89</v>
      </c>
      <c r="AG11" s="75"/>
      <c r="AH11" s="75"/>
      <c r="AI11" s="75"/>
      <c r="AJ11" s="75"/>
      <c r="AK11" s="87" t="s">
        <v>611</v>
      </c>
      <c r="AL11" s="87"/>
      <c r="AM11" s="87"/>
      <c r="AN11" s="87">
        <v>1</v>
      </c>
      <c r="AO11" s="87"/>
      <c r="AP11" s="87"/>
      <c r="AQ11" s="83"/>
      <c r="AR11" s="83"/>
      <c r="AS11" s="83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100">
        <f t="shared" si="0"/>
        <v>0</v>
      </c>
      <c r="BG11" s="101"/>
      <c r="BH11" s="75" t="s">
        <v>90</v>
      </c>
      <c r="BI11" s="75"/>
      <c r="BJ11" s="75"/>
      <c r="BK11" s="75"/>
      <c r="BL11" s="75"/>
      <c r="BM11" s="113"/>
      <c r="BN11" s="114"/>
      <c r="BO11" s="114"/>
      <c r="BP11" s="114"/>
      <c r="BQ11" s="115"/>
    </row>
    <row r="12" spans="1:69" x14ac:dyDescent="0.25">
      <c r="B12" s="65">
        <v>28</v>
      </c>
      <c r="C12" s="93"/>
      <c r="D12" s="93"/>
      <c r="E12" s="93"/>
      <c r="F12" s="93"/>
      <c r="G12" s="93"/>
      <c r="H12" s="93"/>
      <c r="I12" s="93"/>
      <c r="J12" s="106"/>
      <c r="K12" s="107"/>
      <c r="L12" s="107"/>
      <c r="M12" s="108"/>
      <c r="N12" s="102"/>
      <c r="O12" s="102"/>
      <c r="P12" s="102"/>
      <c r="Q12" s="102"/>
      <c r="R12" s="102" t="s">
        <v>428</v>
      </c>
      <c r="S12" s="102"/>
      <c r="T12" s="102"/>
      <c r="U12" s="102"/>
      <c r="V12" s="75" t="s">
        <v>440</v>
      </c>
      <c r="W12" s="75"/>
      <c r="X12" s="75"/>
      <c r="Y12" s="75"/>
      <c r="Z12" s="75"/>
      <c r="AA12" s="75" t="s">
        <v>92</v>
      </c>
      <c r="AB12" s="75"/>
      <c r="AC12" s="75"/>
      <c r="AD12" s="75"/>
      <c r="AE12" s="75"/>
      <c r="AF12" s="75" t="s">
        <v>93</v>
      </c>
      <c r="AG12" s="75"/>
      <c r="AH12" s="75"/>
      <c r="AI12" s="75"/>
      <c r="AJ12" s="75"/>
      <c r="AK12" s="87">
        <v>2.2000000000000002</v>
      </c>
      <c r="AL12" s="87"/>
      <c r="AM12" s="87"/>
      <c r="AN12" s="87">
        <v>1.2</v>
      </c>
      <c r="AO12" s="87"/>
      <c r="AP12" s="87"/>
      <c r="AQ12" s="83"/>
      <c r="AR12" s="83"/>
      <c r="AS12" s="83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100">
        <f t="shared" si="0"/>
        <v>0</v>
      </c>
      <c r="BG12" s="101"/>
      <c r="BH12" s="75" t="s">
        <v>98</v>
      </c>
      <c r="BI12" s="75"/>
      <c r="BJ12" s="75"/>
      <c r="BK12" s="75"/>
      <c r="BL12" s="75"/>
      <c r="BM12" s="113" t="s">
        <v>528</v>
      </c>
      <c r="BN12" s="114"/>
      <c r="BO12" s="114"/>
      <c r="BP12" s="114"/>
      <c r="BQ12" s="115"/>
    </row>
    <row r="13" spans="1:69" x14ac:dyDescent="0.25">
      <c r="B13" s="65">
        <v>29</v>
      </c>
      <c r="C13" s="93"/>
      <c r="D13" s="93"/>
      <c r="E13" s="93"/>
      <c r="F13" s="93"/>
      <c r="G13" s="93"/>
      <c r="H13" s="93"/>
      <c r="I13" s="93"/>
      <c r="J13" s="106"/>
      <c r="K13" s="107"/>
      <c r="L13" s="107"/>
      <c r="M13" s="108"/>
      <c r="N13" s="102"/>
      <c r="O13" s="102"/>
      <c r="P13" s="102"/>
      <c r="Q13" s="102"/>
      <c r="R13" s="102"/>
      <c r="S13" s="102"/>
      <c r="T13" s="102"/>
      <c r="U13" s="102"/>
      <c r="V13" s="75" t="s">
        <v>461</v>
      </c>
      <c r="W13" s="75"/>
      <c r="X13" s="75"/>
      <c r="Y13" s="75"/>
      <c r="Z13" s="75"/>
      <c r="AA13" s="75" t="s">
        <v>460</v>
      </c>
      <c r="AB13" s="75"/>
      <c r="AC13" s="75"/>
      <c r="AD13" s="75"/>
      <c r="AE13" s="75"/>
      <c r="AF13" s="75" t="s">
        <v>462</v>
      </c>
      <c r="AG13" s="75"/>
      <c r="AH13" s="75"/>
      <c r="AI13" s="75"/>
      <c r="AJ13" s="75"/>
      <c r="AK13" s="87" t="s">
        <v>200</v>
      </c>
      <c r="AL13" s="87"/>
      <c r="AM13" s="87"/>
      <c r="AN13" s="87">
        <v>4</v>
      </c>
      <c r="AO13" s="87"/>
      <c r="AP13" s="87"/>
      <c r="AQ13" s="83"/>
      <c r="AR13" s="83"/>
      <c r="AS13" s="83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100">
        <f t="shared" si="0"/>
        <v>0</v>
      </c>
      <c r="BG13" s="101"/>
      <c r="BH13" s="75" t="s">
        <v>214</v>
      </c>
      <c r="BI13" s="75"/>
      <c r="BJ13" s="75"/>
      <c r="BK13" s="75"/>
      <c r="BL13" s="75"/>
      <c r="BM13" s="113" t="s">
        <v>529</v>
      </c>
      <c r="BN13" s="114"/>
      <c r="BO13" s="114"/>
      <c r="BP13" s="114"/>
      <c r="BQ13" s="115"/>
    </row>
    <row r="14" spans="1:69" x14ac:dyDescent="0.25">
      <c r="B14" s="65">
        <v>30</v>
      </c>
      <c r="C14" s="93"/>
      <c r="D14" s="93"/>
      <c r="E14" s="93"/>
      <c r="F14" s="93"/>
      <c r="G14" s="93"/>
      <c r="H14" s="93"/>
      <c r="I14" s="93"/>
      <c r="J14" s="106"/>
      <c r="K14" s="107"/>
      <c r="L14" s="107"/>
      <c r="M14" s="108"/>
      <c r="N14" s="102"/>
      <c r="O14" s="102"/>
      <c r="P14" s="102"/>
      <c r="Q14" s="102"/>
      <c r="R14" s="102"/>
      <c r="S14" s="102"/>
      <c r="T14" s="102"/>
      <c r="U14" s="102"/>
      <c r="V14" s="75" t="s">
        <v>441</v>
      </c>
      <c r="W14" s="75"/>
      <c r="X14" s="75"/>
      <c r="Y14" s="75"/>
      <c r="Z14" s="75"/>
      <c r="AA14" s="75" t="s">
        <v>217</v>
      </c>
      <c r="AB14" s="75"/>
      <c r="AC14" s="75"/>
      <c r="AD14" s="75"/>
      <c r="AE14" s="75"/>
      <c r="AF14" s="75" t="s">
        <v>218</v>
      </c>
      <c r="AG14" s="75"/>
      <c r="AH14" s="75"/>
      <c r="AI14" s="75"/>
      <c r="AJ14" s="75"/>
      <c r="AK14" s="87" t="s">
        <v>200</v>
      </c>
      <c r="AL14" s="87"/>
      <c r="AM14" s="87"/>
      <c r="AN14" s="116">
        <v>0.7</v>
      </c>
      <c r="AO14" s="116"/>
      <c r="AP14" s="116"/>
      <c r="AQ14" s="83"/>
      <c r="AR14" s="83"/>
      <c r="AS14" s="83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100">
        <f t="shared" si="0"/>
        <v>0</v>
      </c>
      <c r="BG14" s="101"/>
      <c r="BH14" s="75" t="s">
        <v>214</v>
      </c>
      <c r="BI14" s="75"/>
      <c r="BJ14" s="75"/>
      <c r="BK14" s="75"/>
      <c r="BL14" s="75"/>
      <c r="BM14" s="113" t="s">
        <v>528</v>
      </c>
      <c r="BN14" s="114"/>
      <c r="BO14" s="114"/>
      <c r="BP14" s="114"/>
      <c r="BQ14" s="115"/>
    </row>
    <row r="15" spans="1:69" x14ac:dyDescent="0.25">
      <c r="B15" s="65">
        <v>31</v>
      </c>
      <c r="C15" s="93"/>
      <c r="D15" s="93"/>
      <c r="E15" s="93"/>
      <c r="F15" s="93"/>
      <c r="G15" s="93"/>
      <c r="H15" s="93"/>
      <c r="I15" s="93"/>
      <c r="J15" s="106"/>
      <c r="K15" s="107"/>
      <c r="L15" s="107"/>
      <c r="M15" s="108"/>
      <c r="N15" s="102"/>
      <c r="O15" s="102"/>
      <c r="P15" s="102"/>
      <c r="Q15" s="102"/>
      <c r="R15" s="102"/>
      <c r="S15" s="102"/>
      <c r="T15" s="102"/>
      <c r="U15" s="102"/>
      <c r="V15" s="75" t="s">
        <v>442</v>
      </c>
      <c r="W15" s="75"/>
      <c r="X15" s="75"/>
      <c r="Y15" s="75"/>
      <c r="Z15" s="75"/>
      <c r="AA15" s="75" t="s">
        <v>168</v>
      </c>
      <c r="AB15" s="75"/>
      <c r="AC15" s="75"/>
      <c r="AD15" s="75"/>
      <c r="AE15" s="75"/>
      <c r="AF15" s="75" t="s">
        <v>220</v>
      </c>
      <c r="AG15" s="75"/>
      <c r="AH15" s="75"/>
      <c r="AI15" s="75"/>
      <c r="AJ15" s="75"/>
      <c r="AK15" s="87">
        <v>1</v>
      </c>
      <c r="AL15" s="87"/>
      <c r="AM15" s="87"/>
      <c r="AN15" s="87">
        <v>1</v>
      </c>
      <c r="AO15" s="87"/>
      <c r="AP15" s="87"/>
      <c r="AQ15" s="83"/>
      <c r="AR15" s="83"/>
      <c r="AS15" s="83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100">
        <f t="shared" si="0"/>
        <v>0</v>
      </c>
      <c r="BG15" s="101"/>
      <c r="BH15" s="75" t="s">
        <v>214</v>
      </c>
      <c r="BI15" s="75"/>
      <c r="BJ15" s="75"/>
      <c r="BK15" s="75"/>
      <c r="BL15" s="75"/>
      <c r="BM15" s="113" t="s">
        <v>528</v>
      </c>
      <c r="BN15" s="114"/>
      <c r="BO15" s="114"/>
      <c r="BP15" s="114"/>
      <c r="BQ15" s="115"/>
    </row>
    <row r="16" spans="1:69" x14ac:dyDescent="0.25">
      <c r="B16" s="65">
        <v>32</v>
      </c>
      <c r="C16" s="93"/>
      <c r="D16" s="93"/>
      <c r="E16" s="93"/>
      <c r="F16" s="93"/>
      <c r="G16" s="93"/>
      <c r="H16" s="93"/>
      <c r="I16" s="93"/>
      <c r="J16" s="106"/>
      <c r="K16" s="107"/>
      <c r="L16" s="107"/>
      <c r="M16" s="108"/>
      <c r="N16" s="102"/>
      <c r="O16" s="102"/>
      <c r="P16" s="102"/>
      <c r="Q16" s="102"/>
      <c r="R16" s="102"/>
      <c r="S16" s="102"/>
      <c r="T16" s="102"/>
      <c r="U16" s="102"/>
      <c r="V16" s="75" t="s">
        <v>443</v>
      </c>
      <c r="W16" s="75"/>
      <c r="X16" s="75"/>
      <c r="Y16" s="75"/>
      <c r="Z16" s="75"/>
      <c r="AA16" s="75" t="s">
        <v>225</v>
      </c>
      <c r="AB16" s="75"/>
      <c r="AC16" s="75"/>
      <c r="AD16" s="75"/>
      <c r="AE16" s="75"/>
      <c r="AF16" s="75" t="s">
        <v>226</v>
      </c>
      <c r="AG16" s="75"/>
      <c r="AH16" s="75"/>
      <c r="AI16" s="75"/>
      <c r="AJ16" s="75"/>
      <c r="AK16" s="87">
        <v>1</v>
      </c>
      <c r="AL16" s="87"/>
      <c r="AM16" s="87"/>
      <c r="AN16" s="87">
        <v>1</v>
      </c>
      <c r="AO16" s="87"/>
      <c r="AP16" s="87"/>
      <c r="AQ16" s="83"/>
      <c r="AR16" s="83"/>
      <c r="AS16" s="83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100">
        <f t="shared" si="0"/>
        <v>0</v>
      </c>
      <c r="BG16" s="101"/>
      <c r="BH16" s="75" t="s">
        <v>214</v>
      </c>
      <c r="BI16" s="75"/>
      <c r="BJ16" s="75"/>
      <c r="BK16" s="75"/>
      <c r="BL16" s="75"/>
      <c r="BM16" s="113" t="s">
        <v>530</v>
      </c>
      <c r="BN16" s="114"/>
      <c r="BO16" s="114"/>
      <c r="BP16" s="114"/>
      <c r="BQ16" s="115"/>
    </row>
    <row r="17" spans="2:69" x14ac:dyDescent="0.25">
      <c r="B17" s="65">
        <v>33</v>
      </c>
      <c r="C17" s="93"/>
      <c r="D17" s="93"/>
      <c r="E17" s="93"/>
      <c r="F17" s="93"/>
      <c r="G17" s="93"/>
      <c r="H17" s="93"/>
      <c r="I17" s="93"/>
      <c r="J17" s="106"/>
      <c r="K17" s="107"/>
      <c r="L17" s="107"/>
      <c r="M17" s="108"/>
      <c r="N17" s="102"/>
      <c r="O17" s="102"/>
      <c r="P17" s="102"/>
      <c r="Q17" s="102"/>
      <c r="R17" s="102"/>
      <c r="S17" s="102"/>
      <c r="T17" s="102"/>
      <c r="U17" s="102"/>
      <c r="V17" s="75" t="s">
        <v>463</v>
      </c>
      <c r="W17" s="75"/>
      <c r="X17" s="75"/>
      <c r="Y17" s="75"/>
      <c r="Z17" s="75"/>
      <c r="AA17" s="75" t="s">
        <v>101</v>
      </c>
      <c r="AB17" s="75"/>
      <c r="AC17" s="75"/>
      <c r="AD17" s="75"/>
      <c r="AE17" s="75"/>
      <c r="AF17" s="75" t="s">
        <v>102</v>
      </c>
      <c r="AG17" s="75"/>
      <c r="AH17" s="75"/>
      <c r="AI17" s="75"/>
      <c r="AJ17" s="75"/>
      <c r="AK17" s="87" t="s">
        <v>611</v>
      </c>
      <c r="AL17" s="87"/>
      <c r="AM17" s="87"/>
      <c r="AN17" s="87">
        <v>1</v>
      </c>
      <c r="AO17" s="87"/>
      <c r="AP17" s="87"/>
      <c r="AQ17" s="83"/>
      <c r="AR17" s="83"/>
      <c r="AS17" s="83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100">
        <f t="shared" si="0"/>
        <v>0</v>
      </c>
      <c r="BG17" s="101"/>
      <c r="BH17" s="75" t="s">
        <v>228</v>
      </c>
      <c r="BI17" s="75"/>
      <c r="BJ17" s="75"/>
      <c r="BK17" s="75"/>
      <c r="BL17" s="75"/>
      <c r="BM17" s="113" t="s">
        <v>530</v>
      </c>
      <c r="BN17" s="114"/>
      <c r="BO17" s="114"/>
      <c r="BP17" s="114"/>
      <c r="BQ17" s="115"/>
    </row>
    <row r="18" spans="2:69" x14ac:dyDescent="0.25">
      <c r="B18" s="65">
        <v>34</v>
      </c>
      <c r="C18" s="93"/>
      <c r="D18" s="93"/>
      <c r="E18" s="93"/>
      <c r="F18" s="93"/>
      <c r="G18" s="93"/>
      <c r="H18" s="93"/>
      <c r="I18" s="93"/>
      <c r="J18" s="106"/>
      <c r="K18" s="107"/>
      <c r="L18" s="107"/>
      <c r="M18" s="108"/>
      <c r="N18" s="102"/>
      <c r="O18" s="102"/>
      <c r="P18" s="102"/>
      <c r="Q18" s="102"/>
      <c r="R18" s="102"/>
      <c r="S18" s="102"/>
      <c r="T18" s="102"/>
      <c r="U18" s="102"/>
      <c r="V18" s="75" t="s">
        <v>465</v>
      </c>
      <c r="W18" s="75"/>
      <c r="X18" s="75"/>
      <c r="Y18" s="75"/>
      <c r="Z18" s="75"/>
      <c r="AA18" s="75" t="s">
        <v>101</v>
      </c>
      <c r="AB18" s="75"/>
      <c r="AC18" s="75"/>
      <c r="AD18" s="75"/>
      <c r="AE18" s="75"/>
      <c r="AF18" s="75" t="s">
        <v>102</v>
      </c>
      <c r="AG18" s="75"/>
      <c r="AH18" s="75"/>
      <c r="AI18" s="75"/>
      <c r="AJ18" s="75"/>
      <c r="AK18" s="87" t="s">
        <v>611</v>
      </c>
      <c r="AL18" s="87"/>
      <c r="AM18" s="87"/>
      <c r="AN18" s="87" t="s">
        <v>608</v>
      </c>
      <c r="AO18" s="87"/>
      <c r="AP18" s="87"/>
      <c r="AQ18" s="83"/>
      <c r="AR18" s="83"/>
      <c r="AS18" s="83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100">
        <f t="shared" si="0"/>
        <v>0</v>
      </c>
      <c r="BG18" s="101"/>
      <c r="BH18" s="75" t="s">
        <v>228</v>
      </c>
      <c r="BI18" s="75"/>
      <c r="BJ18" s="75"/>
      <c r="BK18" s="75"/>
      <c r="BL18" s="75"/>
      <c r="BM18" s="113" t="s">
        <v>530</v>
      </c>
      <c r="BN18" s="114"/>
      <c r="BO18" s="114"/>
      <c r="BP18" s="114"/>
      <c r="BQ18" s="115"/>
    </row>
    <row r="19" spans="2:69" x14ac:dyDescent="0.25">
      <c r="B19" s="65">
        <v>35</v>
      </c>
      <c r="C19" s="93"/>
      <c r="D19" s="93"/>
      <c r="E19" s="93"/>
      <c r="F19" s="93"/>
      <c r="G19" s="93"/>
      <c r="H19" s="93"/>
      <c r="I19" s="93"/>
      <c r="J19" s="106"/>
      <c r="K19" s="107"/>
      <c r="L19" s="107"/>
      <c r="M19" s="108"/>
      <c r="N19" s="102"/>
      <c r="O19" s="102"/>
      <c r="P19" s="102"/>
      <c r="Q19" s="102"/>
      <c r="R19" s="102"/>
      <c r="S19" s="102"/>
      <c r="T19" s="102"/>
      <c r="U19" s="102"/>
      <c r="V19" s="75" t="s">
        <v>572</v>
      </c>
      <c r="W19" s="75"/>
      <c r="X19" s="75"/>
      <c r="Y19" s="75"/>
      <c r="Z19" s="75"/>
      <c r="AA19" s="75" t="s">
        <v>231</v>
      </c>
      <c r="AB19" s="75"/>
      <c r="AC19" s="75"/>
      <c r="AD19" s="75"/>
      <c r="AE19" s="75"/>
      <c r="AF19" s="75" t="s">
        <v>70</v>
      </c>
      <c r="AG19" s="75"/>
      <c r="AH19" s="75"/>
      <c r="AI19" s="75"/>
      <c r="AJ19" s="75"/>
      <c r="AK19" s="87" t="s">
        <v>611</v>
      </c>
      <c r="AL19" s="87"/>
      <c r="AM19" s="87"/>
      <c r="AN19" s="87" t="s">
        <v>608</v>
      </c>
      <c r="AO19" s="87"/>
      <c r="AP19" s="87"/>
      <c r="AQ19" s="83"/>
      <c r="AR19" s="83"/>
      <c r="AS19" s="83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100">
        <f t="shared" si="0"/>
        <v>0</v>
      </c>
      <c r="BG19" s="101"/>
      <c r="BH19" s="75" t="s">
        <v>74</v>
      </c>
      <c r="BI19" s="75"/>
      <c r="BJ19" s="75"/>
      <c r="BK19" s="75"/>
      <c r="BL19" s="75"/>
      <c r="BM19" s="113" t="s">
        <v>528</v>
      </c>
      <c r="BN19" s="114"/>
      <c r="BO19" s="114"/>
      <c r="BP19" s="114"/>
      <c r="BQ19" s="115"/>
    </row>
    <row r="20" spans="2:69" x14ac:dyDescent="0.25">
      <c r="B20" s="65">
        <v>36</v>
      </c>
      <c r="C20" s="93"/>
      <c r="D20" s="93"/>
      <c r="E20" s="93"/>
      <c r="F20" s="93"/>
      <c r="G20" s="93"/>
      <c r="H20" s="93"/>
      <c r="I20" s="93"/>
      <c r="J20" s="106"/>
      <c r="K20" s="107"/>
      <c r="L20" s="107"/>
      <c r="M20" s="108"/>
      <c r="N20" s="102"/>
      <c r="O20" s="102"/>
      <c r="P20" s="102"/>
      <c r="Q20" s="102"/>
      <c r="R20" s="102"/>
      <c r="S20" s="102"/>
      <c r="T20" s="102"/>
      <c r="U20" s="102"/>
      <c r="V20" s="75" t="s">
        <v>482</v>
      </c>
      <c r="W20" s="75"/>
      <c r="X20" s="75"/>
      <c r="Y20" s="75"/>
      <c r="Z20" s="75"/>
      <c r="AA20" s="75" t="s">
        <v>234</v>
      </c>
      <c r="AB20" s="75"/>
      <c r="AC20" s="75"/>
      <c r="AD20" s="75"/>
      <c r="AE20" s="75"/>
      <c r="AF20" s="75" t="s">
        <v>235</v>
      </c>
      <c r="AG20" s="75"/>
      <c r="AH20" s="75"/>
      <c r="AI20" s="75"/>
      <c r="AJ20" s="75"/>
      <c r="AK20" s="87"/>
      <c r="AL20" s="87"/>
      <c r="AM20" s="87"/>
      <c r="AN20" s="87" t="s">
        <v>609</v>
      </c>
      <c r="AO20" s="87"/>
      <c r="AP20" s="87"/>
      <c r="AQ20" s="83"/>
      <c r="AR20" s="83"/>
      <c r="AS20" s="83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100">
        <f t="shared" si="0"/>
        <v>0</v>
      </c>
      <c r="BG20" s="101"/>
      <c r="BH20" s="75" t="s">
        <v>236</v>
      </c>
      <c r="BI20" s="75"/>
      <c r="BJ20" s="75"/>
      <c r="BK20" s="75"/>
      <c r="BL20" s="75"/>
      <c r="BM20" s="113" t="s">
        <v>528</v>
      </c>
      <c r="BN20" s="114"/>
      <c r="BO20" s="114"/>
      <c r="BP20" s="114"/>
      <c r="BQ20" s="115"/>
    </row>
    <row r="21" spans="2:69" x14ac:dyDescent="0.25">
      <c r="B21" s="65">
        <v>37</v>
      </c>
      <c r="C21" s="93"/>
      <c r="D21" s="93"/>
      <c r="E21" s="93"/>
      <c r="F21" s="93"/>
      <c r="G21" s="93"/>
      <c r="H21" s="93"/>
      <c r="I21" s="93"/>
      <c r="J21" s="106"/>
      <c r="K21" s="107"/>
      <c r="L21" s="107"/>
      <c r="M21" s="108"/>
      <c r="N21" s="102"/>
      <c r="O21" s="102"/>
      <c r="P21" s="102"/>
      <c r="Q21" s="102"/>
      <c r="R21" s="102"/>
      <c r="S21" s="102"/>
      <c r="T21" s="102"/>
      <c r="U21" s="102"/>
      <c r="V21" s="75" t="s">
        <v>483</v>
      </c>
      <c r="W21" s="75"/>
      <c r="X21" s="75"/>
      <c r="Y21" s="75"/>
      <c r="Z21" s="75"/>
      <c r="AA21" s="75" t="s">
        <v>234</v>
      </c>
      <c r="AB21" s="75"/>
      <c r="AC21" s="75"/>
      <c r="AD21" s="75"/>
      <c r="AE21" s="75"/>
      <c r="AF21" s="75" t="s">
        <v>235</v>
      </c>
      <c r="AG21" s="75"/>
      <c r="AH21" s="75"/>
      <c r="AI21" s="75"/>
      <c r="AJ21" s="75"/>
      <c r="AK21" s="87">
        <v>0</v>
      </c>
      <c r="AL21" s="87"/>
      <c r="AM21" s="87"/>
      <c r="AN21" s="87" t="s">
        <v>609</v>
      </c>
      <c r="AO21" s="87"/>
      <c r="AP21" s="87"/>
      <c r="AQ21" s="83"/>
      <c r="AR21" s="83"/>
      <c r="AS21" s="83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100">
        <f t="shared" si="0"/>
        <v>0</v>
      </c>
      <c r="BG21" s="101"/>
      <c r="BH21" s="75" t="s">
        <v>236</v>
      </c>
      <c r="BI21" s="75"/>
      <c r="BJ21" s="75"/>
      <c r="BK21" s="75"/>
      <c r="BL21" s="75"/>
      <c r="BM21" s="113" t="s">
        <v>528</v>
      </c>
      <c r="BN21" s="114"/>
      <c r="BO21" s="114"/>
      <c r="BP21" s="114"/>
      <c r="BQ21" s="115"/>
    </row>
    <row r="22" spans="2:69" x14ac:dyDescent="0.25">
      <c r="B22" s="65">
        <v>38</v>
      </c>
      <c r="C22" s="93"/>
      <c r="D22" s="93"/>
      <c r="E22" s="93"/>
      <c r="F22" s="93"/>
      <c r="G22" s="93"/>
      <c r="H22" s="93"/>
      <c r="I22" s="93"/>
      <c r="J22" s="106"/>
      <c r="K22" s="107"/>
      <c r="L22" s="107"/>
      <c r="M22" s="108"/>
      <c r="N22" s="102"/>
      <c r="O22" s="102"/>
      <c r="P22" s="102"/>
      <c r="Q22" s="102"/>
      <c r="R22" s="102"/>
      <c r="S22" s="102"/>
      <c r="T22" s="102"/>
      <c r="U22" s="102"/>
      <c r="V22" s="75" t="s">
        <v>466</v>
      </c>
      <c r="W22" s="75"/>
      <c r="X22" s="75"/>
      <c r="Y22" s="75"/>
      <c r="Z22" s="75"/>
      <c r="AA22" s="75" t="s">
        <v>242</v>
      </c>
      <c r="AB22" s="75"/>
      <c r="AC22" s="75"/>
      <c r="AD22" s="75"/>
      <c r="AE22" s="75"/>
      <c r="AF22" s="75" t="s">
        <v>243</v>
      </c>
      <c r="AG22" s="75"/>
      <c r="AH22" s="75"/>
      <c r="AI22" s="75"/>
      <c r="AJ22" s="75"/>
      <c r="AK22" s="87" t="s">
        <v>611</v>
      </c>
      <c r="AL22" s="87"/>
      <c r="AM22" s="87"/>
      <c r="AN22" s="87" t="s">
        <v>610</v>
      </c>
      <c r="AO22" s="87"/>
      <c r="AP22" s="87"/>
      <c r="AQ22" s="83"/>
      <c r="AR22" s="83"/>
      <c r="AS22" s="83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100">
        <f t="shared" si="0"/>
        <v>0</v>
      </c>
      <c r="BG22" s="101"/>
      <c r="BH22" s="75" t="s">
        <v>236</v>
      </c>
      <c r="BI22" s="75"/>
      <c r="BJ22" s="75"/>
      <c r="BK22" s="75"/>
      <c r="BL22" s="75"/>
      <c r="BM22" s="113" t="s">
        <v>528</v>
      </c>
      <c r="BN22" s="114"/>
      <c r="BO22" s="114"/>
      <c r="BP22" s="114"/>
      <c r="BQ22" s="115"/>
    </row>
    <row r="23" spans="2:69" x14ac:dyDescent="0.25">
      <c r="B23" s="65">
        <v>39</v>
      </c>
      <c r="C23" s="93"/>
      <c r="D23" s="93"/>
      <c r="E23" s="93"/>
      <c r="F23" s="93"/>
      <c r="G23" s="93"/>
      <c r="H23" s="93"/>
      <c r="I23" s="93"/>
      <c r="J23" s="106"/>
      <c r="K23" s="107"/>
      <c r="L23" s="107"/>
      <c r="M23" s="108"/>
      <c r="N23" s="102"/>
      <c r="O23" s="102"/>
      <c r="P23" s="102"/>
      <c r="Q23" s="102"/>
      <c r="R23" s="102"/>
      <c r="S23" s="102"/>
      <c r="T23" s="102"/>
      <c r="U23" s="102"/>
      <c r="V23" s="75" t="s">
        <v>467</v>
      </c>
      <c r="W23" s="75"/>
      <c r="X23" s="75"/>
      <c r="Y23" s="75"/>
      <c r="Z23" s="75"/>
      <c r="AA23" s="75" t="s">
        <v>245</v>
      </c>
      <c r="AB23" s="75"/>
      <c r="AC23" s="75"/>
      <c r="AD23" s="75"/>
      <c r="AE23" s="75"/>
      <c r="AF23" s="75" t="s">
        <v>246</v>
      </c>
      <c r="AG23" s="75"/>
      <c r="AH23" s="75"/>
      <c r="AI23" s="75"/>
      <c r="AJ23" s="75"/>
      <c r="AK23" s="87" t="s">
        <v>464</v>
      </c>
      <c r="AL23" s="87"/>
      <c r="AM23" s="87"/>
      <c r="AN23" s="116">
        <v>0.8</v>
      </c>
      <c r="AO23" s="116"/>
      <c r="AP23" s="116"/>
      <c r="AQ23" s="83"/>
      <c r="AR23" s="83"/>
      <c r="AS23" s="83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100">
        <f t="shared" si="0"/>
        <v>0</v>
      </c>
      <c r="BG23" s="101"/>
      <c r="BH23" s="75" t="s">
        <v>236</v>
      </c>
      <c r="BI23" s="75"/>
      <c r="BJ23" s="75"/>
      <c r="BK23" s="75"/>
      <c r="BL23" s="75"/>
      <c r="BM23" s="113" t="s">
        <v>528</v>
      </c>
      <c r="BN23" s="114"/>
      <c r="BO23" s="114"/>
      <c r="BP23" s="114"/>
      <c r="BQ23" s="115"/>
    </row>
    <row r="24" spans="2:69" x14ac:dyDescent="0.25">
      <c r="B24" s="65">
        <v>40</v>
      </c>
      <c r="C24" s="93"/>
      <c r="D24" s="93"/>
      <c r="E24" s="93"/>
      <c r="F24" s="93"/>
      <c r="G24" s="93"/>
      <c r="H24" s="93"/>
      <c r="I24" s="93"/>
      <c r="J24" s="106"/>
      <c r="K24" s="107"/>
      <c r="L24" s="107"/>
      <c r="M24" s="108"/>
      <c r="N24" s="102"/>
      <c r="O24" s="102"/>
      <c r="P24" s="102"/>
      <c r="Q24" s="102"/>
      <c r="R24" s="102"/>
      <c r="S24" s="102"/>
      <c r="T24" s="102"/>
      <c r="U24" s="102"/>
      <c r="V24" s="75" t="s">
        <v>468</v>
      </c>
      <c r="W24" s="75"/>
      <c r="X24" s="75"/>
      <c r="Y24" s="75"/>
      <c r="Z24" s="75"/>
      <c r="AA24" s="75" t="s">
        <v>251</v>
      </c>
      <c r="AB24" s="75"/>
      <c r="AC24" s="75"/>
      <c r="AD24" s="75"/>
      <c r="AE24" s="75"/>
      <c r="AF24" s="75" t="s">
        <v>252</v>
      </c>
      <c r="AG24" s="75"/>
      <c r="AH24" s="75"/>
      <c r="AI24" s="75"/>
      <c r="AJ24" s="75"/>
      <c r="AK24" s="87" t="s">
        <v>200</v>
      </c>
      <c r="AL24" s="87"/>
      <c r="AM24" s="87"/>
      <c r="AN24" s="87">
        <v>1</v>
      </c>
      <c r="AO24" s="87"/>
      <c r="AP24" s="87"/>
      <c r="AQ24" s="83"/>
      <c r="AR24" s="83"/>
      <c r="AS24" s="83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100">
        <f t="shared" si="0"/>
        <v>0</v>
      </c>
      <c r="BG24" s="101"/>
      <c r="BH24" s="75" t="s">
        <v>253</v>
      </c>
      <c r="BI24" s="75"/>
      <c r="BJ24" s="75"/>
      <c r="BK24" s="75"/>
      <c r="BL24" s="75"/>
      <c r="BM24" s="113" t="s">
        <v>528</v>
      </c>
      <c r="BN24" s="114"/>
      <c r="BO24" s="114"/>
      <c r="BP24" s="114"/>
      <c r="BQ24" s="115"/>
    </row>
    <row r="25" spans="2:69" x14ac:dyDescent="0.25">
      <c r="B25" s="65">
        <v>41</v>
      </c>
      <c r="C25" s="93"/>
      <c r="D25" s="93"/>
      <c r="E25" s="93"/>
      <c r="F25" s="93"/>
      <c r="G25" s="93"/>
      <c r="H25" s="93"/>
      <c r="I25" s="93"/>
      <c r="J25" s="106"/>
      <c r="K25" s="107"/>
      <c r="L25" s="107"/>
      <c r="M25" s="108"/>
      <c r="N25" s="102"/>
      <c r="O25" s="102"/>
      <c r="P25" s="102"/>
      <c r="Q25" s="102"/>
      <c r="R25" s="102"/>
      <c r="S25" s="102"/>
      <c r="T25" s="102"/>
      <c r="U25" s="102"/>
      <c r="V25" s="75" t="s">
        <v>469</v>
      </c>
      <c r="W25" s="75"/>
      <c r="X25" s="75"/>
      <c r="Y25" s="75"/>
      <c r="Z25" s="75"/>
      <c r="AA25" s="75" t="s">
        <v>254</v>
      </c>
      <c r="AB25" s="75"/>
      <c r="AC25" s="75"/>
      <c r="AD25" s="75"/>
      <c r="AE25" s="75"/>
      <c r="AF25" s="75" t="s">
        <v>255</v>
      </c>
      <c r="AG25" s="75"/>
      <c r="AH25" s="75"/>
      <c r="AI25" s="75"/>
      <c r="AJ25" s="75"/>
      <c r="AK25" s="87">
        <v>1</v>
      </c>
      <c r="AL25" s="87"/>
      <c r="AM25" s="87"/>
      <c r="AN25" s="87" t="s">
        <v>586</v>
      </c>
      <c r="AO25" s="87"/>
      <c r="AP25" s="87"/>
      <c r="AQ25" s="83"/>
      <c r="AR25" s="83"/>
      <c r="AS25" s="83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100">
        <f t="shared" si="0"/>
        <v>0</v>
      </c>
      <c r="BG25" s="101"/>
      <c r="BH25" s="75" t="s">
        <v>256</v>
      </c>
      <c r="BI25" s="75"/>
      <c r="BJ25" s="75"/>
      <c r="BK25" s="75"/>
      <c r="BL25" s="75"/>
      <c r="BM25" s="113" t="s">
        <v>528</v>
      </c>
      <c r="BN25" s="114"/>
      <c r="BO25" s="114"/>
      <c r="BP25" s="114"/>
      <c r="BQ25" s="115"/>
    </row>
    <row r="26" spans="2:69" x14ac:dyDescent="0.25">
      <c r="B26" s="65">
        <v>42</v>
      </c>
      <c r="C26" s="93"/>
      <c r="D26" s="93"/>
      <c r="E26" s="93"/>
      <c r="F26" s="93"/>
      <c r="G26" s="93"/>
      <c r="H26" s="93"/>
      <c r="I26" s="93"/>
      <c r="J26" s="106"/>
      <c r="K26" s="107"/>
      <c r="L26" s="107"/>
      <c r="M26" s="108"/>
      <c r="N26" s="102"/>
      <c r="O26" s="102"/>
      <c r="P26" s="102"/>
      <c r="Q26" s="102"/>
      <c r="R26" s="102" t="s">
        <v>401</v>
      </c>
      <c r="S26" s="102"/>
      <c r="T26" s="102"/>
      <c r="U26" s="102"/>
      <c r="V26" s="75" t="s">
        <v>470</v>
      </c>
      <c r="W26" s="75"/>
      <c r="X26" s="75"/>
      <c r="Y26" s="75"/>
      <c r="Z26" s="75"/>
      <c r="AA26" s="75" t="s">
        <v>259</v>
      </c>
      <c r="AB26" s="75"/>
      <c r="AC26" s="75"/>
      <c r="AD26" s="75"/>
      <c r="AE26" s="75"/>
      <c r="AF26" s="75" t="s">
        <v>260</v>
      </c>
      <c r="AG26" s="75"/>
      <c r="AH26" s="75"/>
      <c r="AI26" s="75"/>
      <c r="AJ26" s="75"/>
      <c r="AK26" s="87" t="s">
        <v>611</v>
      </c>
      <c r="AL26" s="87"/>
      <c r="AM26" s="87"/>
      <c r="AN26" s="87">
        <v>1</v>
      </c>
      <c r="AO26" s="87"/>
      <c r="AP26" s="87"/>
      <c r="AQ26" s="83"/>
      <c r="AR26" s="83"/>
      <c r="AS26" s="83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100">
        <f t="shared" si="0"/>
        <v>0</v>
      </c>
      <c r="BG26" s="101"/>
      <c r="BH26" s="75" t="s">
        <v>304</v>
      </c>
      <c r="BI26" s="75"/>
      <c r="BJ26" s="75"/>
      <c r="BK26" s="75"/>
      <c r="BL26" s="75"/>
      <c r="BM26" s="113" t="s">
        <v>550</v>
      </c>
      <c r="BN26" s="114"/>
      <c r="BO26" s="114"/>
      <c r="BP26" s="114"/>
      <c r="BQ26" s="115"/>
    </row>
    <row r="27" spans="2:69" x14ac:dyDescent="0.25">
      <c r="B27" s="65">
        <v>43</v>
      </c>
      <c r="C27" s="93"/>
      <c r="D27" s="93"/>
      <c r="E27" s="93"/>
      <c r="F27" s="93"/>
      <c r="G27" s="93"/>
      <c r="H27" s="93"/>
      <c r="I27" s="93"/>
      <c r="J27" s="106"/>
      <c r="K27" s="107"/>
      <c r="L27" s="107"/>
      <c r="M27" s="108"/>
      <c r="N27" s="102"/>
      <c r="O27" s="102"/>
      <c r="P27" s="102"/>
      <c r="Q27" s="102"/>
      <c r="R27" s="102" t="s">
        <v>428</v>
      </c>
      <c r="S27" s="102"/>
      <c r="T27" s="102"/>
      <c r="U27" s="102"/>
      <c r="V27" s="75" t="s">
        <v>573</v>
      </c>
      <c r="W27" s="75"/>
      <c r="X27" s="75"/>
      <c r="Y27" s="75"/>
      <c r="Z27" s="75"/>
      <c r="AA27" s="75" t="s">
        <v>307</v>
      </c>
      <c r="AB27" s="75"/>
      <c r="AC27" s="75"/>
      <c r="AD27" s="75"/>
      <c r="AE27" s="75"/>
      <c r="AF27" s="75" t="s">
        <v>308</v>
      </c>
      <c r="AG27" s="75"/>
      <c r="AH27" s="75"/>
      <c r="AI27" s="75"/>
      <c r="AJ27" s="75"/>
      <c r="AK27" s="87">
        <v>1</v>
      </c>
      <c r="AL27" s="87"/>
      <c r="AM27" s="87"/>
      <c r="AN27" s="87">
        <v>1</v>
      </c>
      <c r="AO27" s="87"/>
      <c r="AP27" s="87"/>
      <c r="AQ27" s="83"/>
      <c r="AR27" s="83"/>
      <c r="AS27" s="83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100">
        <f t="shared" si="0"/>
        <v>0</v>
      </c>
      <c r="BG27" s="101"/>
      <c r="BH27" s="75" t="s">
        <v>310</v>
      </c>
      <c r="BI27" s="75"/>
      <c r="BJ27" s="75"/>
      <c r="BK27" s="75"/>
      <c r="BL27" s="75"/>
      <c r="BM27" s="113" t="s">
        <v>531</v>
      </c>
      <c r="BN27" s="114"/>
      <c r="BO27" s="114"/>
      <c r="BP27" s="114"/>
      <c r="BQ27" s="115"/>
    </row>
    <row r="28" spans="2:69" x14ac:dyDescent="0.25">
      <c r="B28" s="65">
        <v>44</v>
      </c>
      <c r="C28" s="93"/>
      <c r="D28" s="93"/>
      <c r="E28" s="93"/>
      <c r="F28" s="93"/>
      <c r="G28" s="93"/>
      <c r="H28" s="93"/>
      <c r="I28" s="93"/>
      <c r="J28" s="106"/>
      <c r="K28" s="107"/>
      <c r="L28" s="107"/>
      <c r="M28" s="108"/>
      <c r="N28" s="102"/>
      <c r="O28" s="102"/>
      <c r="P28" s="102"/>
      <c r="Q28" s="102"/>
      <c r="R28" s="102"/>
      <c r="S28" s="102"/>
      <c r="T28" s="102"/>
      <c r="U28" s="102"/>
      <c r="V28" s="75" t="s">
        <v>471</v>
      </c>
      <c r="W28" s="75"/>
      <c r="X28" s="75"/>
      <c r="Y28" s="75"/>
      <c r="Z28" s="75"/>
      <c r="AA28" s="75" t="s">
        <v>314</v>
      </c>
      <c r="AB28" s="75"/>
      <c r="AC28" s="75"/>
      <c r="AD28" s="75"/>
      <c r="AE28" s="75"/>
      <c r="AF28" s="75" t="s">
        <v>315</v>
      </c>
      <c r="AG28" s="75"/>
      <c r="AH28" s="75"/>
      <c r="AI28" s="75"/>
      <c r="AJ28" s="75"/>
      <c r="AK28" s="87">
        <v>1</v>
      </c>
      <c r="AL28" s="87"/>
      <c r="AM28" s="87"/>
      <c r="AN28" s="87">
        <v>2</v>
      </c>
      <c r="AO28" s="87"/>
      <c r="AP28" s="87"/>
      <c r="AQ28" s="83"/>
      <c r="AR28" s="83"/>
      <c r="AS28" s="83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100">
        <f t="shared" si="0"/>
        <v>0</v>
      </c>
      <c r="BG28" s="101"/>
      <c r="BH28" s="75" t="s">
        <v>316</v>
      </c>
      <c r="BI28" s="75"/>
      <c r="BJ28" s="75"/>
      <c r="BK28" s="75"/>
      <c r="BL28" s="75"/>
      <c r="BM28" s="113" t="s">
        <v>526</v>
      </c>
      <c r="BN28" s="114"/>
      <c r="BO28" s="114"/>
      <c r="BP28" s="114"/>
      <c r="BQ28" s="115"/>
    </row>
    <row r="29" spans="2:69" x14ac:dyDescent="0.25">
      <c r="B29" s="65">
        <v>45</v>
      </c>
      <c r="C29" s="93"/>
      <c r="D29" s="93"/>
      <c r="E29" s="93"/>
      <c r="F29" s="93"/>
      <c r="G29" s="93"/>
      <c r="H29" s="93"/>
      <c r="I29" s="93"/>
      <c r="J29" s="109"/>
      <c r="K29" s="110"/>
      <c r="L29" s="110"/>
      <c r="M29" s="111"/>
      <c r="N29" s="102"/>
      <c r="O29" s="102"/>
      <c r="P29" s="102"/>
      <c r="Q29" s="102"/>
      <c r="R29" s="102"/>
      <c r="S29" s="102"/>
      <c r="T29" s="102"/>
      <c r="U29" s="102"/>
      <c r="V29" s="75" t="s">
        <v>574</v>
      </c>
      <c r="W29" s="75"/>
      <c r="X29" s="75"/>
      <c r="Y29" s="75"/>
      <c r="Z29" s="75"/>
      <c r="AA29" s="75" t="s">
        <v>472</v>
      </c>
      <c r="AB29" s="75"/>
      <c r="AC29" s="75"/>
      <c r="AD29" s="75"/>
      <c r="AE29" s="75"/>
      <c r="AF29" s="75" t="s">
        <v>473</v>
      </c>
      <c r="AG29" s="75"/>
      <c r="AH29" s="75"/>
      <c r="AI29" s="75"/>
      <c r="AJ29" s="75"/>
      <c r="AK29" s="87">
        <v>1</v>
      </c>
      <c r="AL29" s="87"/>
      <c r="AM29" s="87"/>
      <c r="AN29" s="87" t="s">
        <v>586</v>
      </c>
      <c r="AO29" s="87"/>
      <c r="AP29" s="87"/>
      <c r="AQ29" s="83"/>
      <c r="AR29" s="83"/>
      <c r="AS29" s="83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100">
        <f t="shared" si="0"/>
        <v>0</v>
      </c>
      <c r="BG29" s="101"/>
      <c r="BH29" s="75" t="s">
        <v>316</v>
      </c>
      <c r="BI29" s="75"/>
      <c r="BJ29" s="75"/>
      <c r="BK29" s="75"/>
      <c r="BL29" s="75"/>
      <c r="BM29" s="113" t="s">
        <v>526</v>
      </c>
      <c r="BN29" s="114"/>
      <c r="BO29" s="114"/>
      <c r="BP29" s="114"/>
      <c r="BQ29" s="115"/>
    </row>
    <row r="30" spans="2:69" x14ac:dyDescent="0.25">
      <c r="B30" s="65">
        <v>46</v>
      </c>
      <c r="C30" s="93"/>
      <c r="D30" s="93"/>
      <c r="E30" s="93"/>
      <c r="F30" s="93"/>
      <c r="G30" s="93"/>
      <c r="H30" s="93"/>
      <c r="I30" s="93"/>
      <c r="J30" s="112"/>
      <c r="K30" s="112"/>
      <c r="L30" s="112"/>
      <c r="M30" s="112"/>
      <c r="N30" s="102"/>
      <c r="O30" s="102"/>
      <c r="P30" s="102"/>
      <c r="Q30" s="102"/>
      <c r="R30" s="102" t="s">
        <v>257</v>
      </c>
      <c r="S30" s="102"/>
      <c r="T30" s="102"/>
      <c r="U30" s="102"/>
      <c r="V30" s="75" t="s">
        <v>558</v>
      </c>
      <c r="W30" s="75"/>
      <c r="X30" s="75"/>
      <c r="Y30" s="75"/>
      <c r="Z30" s="75"/>
      <c r="AA30" s="75" t="s">
        <v>326</v>
      </c>
      <c r="AB30" s="75"/>
      <c r="AC30" s="75"/>
      <c r="AD30" s="75"/>
      <c r="AE30" s="75"/>
      <c r="AF30" s="75" t="s">
        <v>327</v>
      </c>
      <c r="AG30" s="75"/>
      <c r="AH30" s="75"/>
      <c r="AI30" s="75"/>
      <c r="AJ30" s="75"/>
      <c r="AK30" s="87" t="s">
        <v>611</v>
      </c>
      <c r="AL30" s="87"/>
      <c r="AM30" s="87"/>
      <c r="AN30" s="87">
        <v>1</v>
      </c>
      <c r="AO30" s="87"/>
      <c r="AP30" s="87"/>
      <c r="AQ30" s="83"/>
      <c r="AR30" s="83"/>
      <c r="AS30" s="83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100">
        <f t="shared" si="0"/>
        <v>0</v>
      </c>
      <c r="BG30" s="101"/>
      <c r="BH30" s="75" t="s">
        <v>331</v>
      </c>
      <c r="BI30" s="75"/>
      <c r="BJ30" s="75"/>
      <c r="BK30" s="75"/>
      <c r="BL30" s="75"/>
      <c r="BM30" s="113" t="s">
        <v>549</v>
      </c>
      <c r="BN30" s="114"/>
      <c r="BO30" s="114"/>
      <c r="BP30" s="114"/>
      <c r="BQ30" s="115"/>
    </row>
    <row r="31" spans="2:69" x14ac:dyDescent="0.25">
      <c r="B31" s="65">
        <v>47</v>
      </c>
      <c r="C31" s="93"/>
      <c r="D31" s="93"/>
      <c r="E31" s="93"/>
      <c r="F31" s="93"/>
      <c r="G31" s="93"/>
      <c r="H31" s="93"/>
      <c r="I31" s="93"/>
      <c r="J31" s="112"/>
      <c r="K31" s="112"/>
      <c r="L31" s="112"/>
      <c r="M31" s="112"/>
      <c r="N31" s="102"/>
      <c r="O31" s="102"/>
      <c r="P31" s="102"/>
      <c r="Q31" s="102"/>
      <c r="R31" s="102"/>
      <c r="S31" s="102"/>
      <c r="T31" s="102"/>
      <c r="U31" s="102"/>
      <c r="V31" s="75" t="s">
        <v>559</v>
      </c>
      <c r="W31" s="75"/>
      <c r="X31" s="75"/>
      <c r="Y31" s="75"/>
      <c r="Z31" s="75"/>
      <c r="AA31" s="75" t="s">
        <v>326</v>
      </c>
      <c r="AB31" s="75"/>
      <c r="AC31" s="75"/>
      <c r="AD31" s="75"/>
      <c r="AE31" s="75"/>
      <c r="AF31" s="75" t="s">
        <v>327</v>
      </c>
      <c r="AG31" s="75"/>
      <c r="AH31" s="75"/>
      <c r="AI31" s="75"/>
      <c r="AJ31" s="75"/>
      <c r="AK31" s="87"/>
      <c r="AL31" s="87"/>
      <c r="AM31" s="87"/>
      <c r="AN31" s="87">
        <v>1</v>
      </c>
      <c r="AO31" s="87"/>
      <c r="AP31" s="87"/>
      <c r="AQ31" s="83"/>
      <c r="AR31" s="83"/>
      <c r="AS31" s="83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100">
        <f t="shared" si="0"/>
        <v>0</v>
      </c>
      <c r="BG31" s="101"/>
      <c r="BH31" s="75" t="s">
        <v>331</v>
      </c>
      <c r="BI31" s="75"/>
      <c r="BJ31" s="75"/>
      <c r="BK31" s="75"/>
      <c r="BL31" s="75"/>
      <c r="BM31" s="113" t="s">
        <v>532</v>
      </c>
      <c r="BN31" s="114"/>
      <c r="BO31" s="114"/>
      <c r="BP31" s="114"/>
      <c r="BQ31" s="115"/>
    </row>
    <row r="32" spans="2:69" x14ac:dyDescent="0.25">
      <c r="B32" s="65">
        <v>48</v>
      </c>
      <c r="C32" s="93"/>
      <c r="D32" s="93"/>
      <c r="E32" s="93"/>
      <c r="F32" s="93"/>
      <c r="G32" s="93"/>
      <c r="H32" s="93"/>
      <c r="I32" s="93"/>
      <c r="J32" s="112"/>
      <c r="K32" s="112"/>
      <c r="L32" s="112"/>
      <c r="M32" s="112"/>
      <c r="N32" s="102"/>
      <c r="O32" s="102"/>
      <c r="P32" s="102"/>
      <c r="Q32" s="102"/>
      <c r="R32" s="102"/>
      <c r="S32" s="102"/>
      <c r="T32" s="102"/>
      <c r="U32" s="102"/>
      <c r="V32" s="75" t="s">
        <v>484</v>
      </c>
      <c r="W32" s="75"/>
      <c r="X32" s="75"/>
      <c r="Y32" s="75"/>
      <c r="Z32" s="75"/>
      <c r="AA32" s="75" t="s">
        <v>337</v>
      </c>
      <c r="AB32" s="75"/>
      <c r="AC32" s="75"/>
      <c r="AD32" s="75"/>
      <c r="AE32" s="75"/>
      <c r="AF32" s="75" t="s">
        <v>338</v>
      </c>
      <c r="AG32" s="75"/>
      <c r="AH32" s="75"/>
      <c r="AI32" s="75"/>
      <c r="AJ32" s="75"/>
      <c r="AK32" s="87" t="s">
        <v>339</v>
      </c>
      <c r="AL32" s="87"/>
      <c r="AM32" s="87"/>
      <c r="AN32" s="87"/>
      <c r="AO32" s="87"/>
      <c r="AP32" s="87"/>
      <c r="AQ32" s="83"/>
      <c r="AR32" s="83"/>
      <c r="AS32" s="83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100">
        <f t="shared" si="0"/>
        <v>0</v>
      </c>
      <c r="BG32" s="101"/>
      <c r="BH32" s="75" t="s">
        <v>331</v>
      </c>
      <c r="BI32" s="75"/>
      <c r="BJ32" s="75"/>
      <c r="BK32" s="75"/>
      <c r="BL32" s="75"/>
      <c r="BM32" s="113" t="s">
        <v>532</v>
      </c>
      <c r="BN32" s="114"/>
      <c r="BO32" s="114"/>
      <c r="BP32" s="114"/>
      <c r="BQ32" s="115"/>
    </row>
    <row r="33" spans="2:69" x14ac:dyDescent="0.25">
      <c r="B33" s="65">
        <v>49</v>
      </c>
      <c r="C33" s="93"/>
      <c r="D33" s="93"/>
      <c r="E33" s="93"/>
      <c r="F33" s="93"/>
      <c r="G33" s="93"/>
      <c r="H33" s="93"/>
      <c r="I33" s="93"/>
      <c r="J33" s="112"/>
      <c r="K33" s="112"/>
      <c r="L33" s="112"/>
      <c r="M33" s="112"/>
      <c r="N33" s="102"/>
      <c r="O33" s="102"/>
      <c r="P33" s="102"/>
      <c r="Q33" s="102"/>
      <c r="R33" s="102" t="s">
        <v>428</v>
      </c>
      <c r="S33" s="102"/>
      <c r="T33" s="102"/>
      <c r="U33" s="102"/>
      <c r="V33" s="75" t="s">
        <v>575</v>
      </c>
      <c r="W33" s="75"/>
      <c r="X33" s="75"/>
      <c r="Y33" s="75"/>
      <c r="Z33" s="75"/>
      <c r="AA33" s="75" t="s">
        <v>343</v>
      </c>
      <c r="AB33" s="75"/>
      <c r="AC33" s="75"/>
      <c r="AD33" s="75"/>
      <c r="AE33" s="75"/>
      <c r="AF33" s="75" t="s">
        <v>344</v>
      </c>
      <c r="AG33" s="75"/>
      <c r="AH33" s="75"/>
      <c r="AI33" s="75"/>
      <c r="AJ33" s="75"/>
      <c r="AK33" s="87" t="s">
        <v>611</v>
      </c>
      <c r="AL33" s="87"/>
      <c r="AM33" s="87"/>
      <c r="AN33" s="87">
        <v>1</v>
      </c>
      <c r="AO33" s="87"/>
      <c r="AP33" s="87"/>
      <c r="AQ33" s="83"/>
      <c r="AR33" s="83"/>
      <c r="AS33" s="83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100">
        <f t="shared" si="0"/>
        <v>0</v>
      </c>
      <c r="BG33" s="101"/>
      <c r="BH33" s="75" t="s">
        <v>347</v>
      </c>
      <c r="BI33" s="75"/>
      <c r="BJ33" s="75"/>
      <c r="BK33" s="75"/>
      <c r="BL33" s="75"/>
      <c r="BM33" s="113" t="s">
        <v>532</v>
      </c>
      <c r="BN33" s="114"/>
      <c r="BO33" s="114"/>
      <c r="BP33" s="114"/>
      <c r="BQ33" s="115"/>
    </row>
    <row r="34" spans="2:69" x14ac:dyDescent="0.25">
      <c r="B34" s="65">
        <v>50</v>
      </c>
      <c r="C34" s="93"/>
      <c r="D34" s="93"/>
      <c r="E34" s="93"/>
      <c r="F34" s="93"/>
      <c r="G34" s="93"/>
      <c r="H34" s="93"/>
      <c r="I34" s="93"/>
      <c r="J34" s="112"/>
      <c r="K34" s="112"/>
      <c r="L34" s="112"/>
      <c r="M34" s="112"/>
      <c r="N34" s="102"/>
      <c r="O34" s="102"/>
      <c r="P34" s="102"/>
      <c r="Q34" s="102"/>
      <c r="R34" s="102"/>
      <c r="S34" s="102"/>
      <c r="T34" s="102"/>
      <c r="U34" s="102"/>
      <c r="V34" s="75" t="s">
        <v>485</v>
      </c>
      <c r="W34" s="75"/>
      <c r="X34" s="75"/>
      <c r="Y34" s="75"/>
      <c r="Z34" s="75"/>
      <c r="AA34" s="75" t="s">
        <v>323</v>
      </c>
      <c r="AB34" s="75"/>
      <c r="AC34" s="75"/>
      <c r="AD34" s="75"/>
      <c r="AE34" s="75"/>
      <c r="AF34" s="75" t="s">
        <v>353</v>
      </c>
      <c r="AG34" s="75"/>
      <c r="AH34" s="75"/>
      <c r="AI34" s="75"/>
      <c r="AJ34" s="75"/>
      <c r="AK34" s="87" t="s">
        <v>354</v>
      </c>
      <c r="AL34" s="87"/>
      <c r="AM34" s="87"/>
      <c r="AN34" s="87">
        <v>1</v>
      </c>
      <c r="AO34" s="87"/>
      <c r="AP34" s="87"/>
      <c r="AQ34" s="83"/>
      <c r="AR34" s="83"/>
      <c r="AS34" s="83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100">
        <f t="shared" si="0"/>
        <v>0</v>
      </c>
      <c r="BG34" s="101"/>
      <c r="BH34" s="75" t="s">
        <v>358</v>
      </c>
      <c r="BI34" s="75"/>
      <c r="BJ34" s="75"/>
      <c r="BK34" s="75"/>
      <c r="BL34" s="75"/>
      <c r="BM34" s="113" t="s">
        <v>532</v>
      </c>
      <c r="BN34" s="114"/>
      <c r="BO34" s="114"/>
      <c r="BP34" s="114"/>
      <c r="BQ34" s="115"/>
    </row>
    <row r="35" spans="2:69" x14ac:dyDescent="0.25">
      <c r="B35" s="56"/>
      <c r="C35" s="55"/>
      <c r="D35" s="55"/>
      <c r="E35" s="55"/>
      <c r="F35" s="55"/>
      <c r="G35" s="55"/>
      <c r="H35" s="55"/>
      <c r="I35" s="55"/>
      <c r="J35" s="61"/>
      <c r="K35" s="61"/>
      <c r="L35" s="61"/>
      <c r="M35" s="61"/>
      <c r="N35" s="70"/>
      <c r="O35" s="70"/>
      <c r="P35" s="70"/>
      <c r="Q35" s="70"/>
      <c r="R35" s="70"/>
      <c r="S35" s="70"/>
      <c r="T35" s="70"/>
      <c r="U35" s="70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9"/>
      <c r="AL35" s="69"/>
      <c r="AM35" s="69"/>
      <c r="AN35" s="69"/>
      <c r="AO35" s="69"/>
      <c r="AP35" s="69"/>
      <c r="AQ35" s="55"/>
      <c r="AR35" s="55"/>
      <c r="AS35" s="55"/>
      <c r="AT35" s="72">
        <f>SUM(AT8:AV34)/27</f>
        <v>0</v>
      </c>
      <c r="AU35" s="72"/>
      <c r="AV35" s="72"/>
      <c r="AW35" s="72">
        <f>SUM(AW8:AY34)/27</f>
        <v>0</v>
      </c>
      <c r="AX35" s="72"/>
      <c r="AY35" s="72"/>
      <c r="AZ35" s="72">
        <f>SUM(AZ8:BB34)/27</f>
        <v>0</v>
      </c>
      <c r="BA35" s="72"/>
      <c r="BB35" s="72"/>
      <c r="BC35" s="72">
        <f>SUM(BC8:BE34)/27</f>
        <v>0</v>
      </c>
      <c r="BD35" s="72"/>
      <c r="BE35" s="72"/>
      <c r="BF35" s="100">
        <f t="shared" si="0"/>
        <v>0</v>
      </c>
      <c r="BG35" s="101"/>
      <c r="BH35" s="61"/>
      <c r="BI35" s="61"/>
      <c r="BJ35" s="61"/>
      <c r="BK35" s="61"/>
      <c r="BL35" s="61"/>
      <c r="BM35" s="69"/>
      <c r="BN35" s="69"/>
      <c r="BO35" s="69"/>
      <c r="BP35" s="69"/>
      <c r="BQ35" s="69"/>
    </row>
    <row r="36" spans="2:69" ht="13.8" customHeight="1" x14ac:dyDescent="0.25">
      <c r="B36" s="57"/>
      <c r="C36" s="58"/>
      <c r="D36" s="58"/>
      <c r="E36" s="58"/>
      <c r="F36" s="58"/>
      <c r="G36" s="59"/>
      <c r="H36" s="59"/>
      <c r="I36" s="59"/>
      <c r="J36" s="59"/>
      <c r="K36" s="59"/>
      <c r="L36" s="59"/>
      <c r="M36" s="59"/>
      <c r="N36" s="60"/>
      <c r="O36" s="60"/>
      <c r="P36" s="60"/>
      <c r="Q36" s="60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2"/>
      <c r="AL36" s="62"/>
      <c r="AM36" s="62"/>
      <c r="AN36" s="62"/>
      <c r="AO36" s="62"/>
      <c r="AP36" s="62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4"/>
      <c r="BG36" s="64"/>
      <c r="BH36" s="61"/>
      <c r="BI36" s="61"/>
      <c r="BJ36" s="61"/>
      <c r="BK36" s="61"/>
      <c r="BL36" s="61"/>
      <c r="BM36" s="61"/>
      <c r="BN36" s="61"/>
      <c r="BO36" s="61"/>
      <c r="BP36" s="61"/>
      <c r="BQ36" s="61"/>
    </row>
    <row r="38" spans="2:69" x14ac:dyDescent="0.25">
      <c r="B38" s="73" t="s">
        <v>602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T38" s="73" t="s">
        <v>605</v>
      </c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J38" s="73" t="s">
        <v>604</v>
      </c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</row>
    <row r="39" spans="2:69" x14ac:dyDescent="0.25">
      <c r="B39" s="74" t="s">
        <v>603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T39" s="74" t="s">
        <v>601</v>
      </c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J39" s="74" t="s">
        <v>606</v>
      </c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</row>
  </sheetData>
  <mergeCells count="405">
    <mergeCell ref="B2:F5"/>
    <mergeCell ref="G2:AH3"/>
    <mergeCell ref="AI2:AM2"/>
    <mergeCell ref="AI3:AM3"/>
    <mergeCell ref="G4:AH5"/>
    <mergeCell ref="AI4:AM4"/>
    <mergeCell ref="AI5:AM5"/>
    <mergeCell ref="B6:AM6"/>
    <mergeCell ref="C7:F7"/>
    <mergeCell ref="G7:I7"/>
    <mergeCell ref="J7:M7"/>
    <mergeCell ref="N7:Q7"/>
    <mergeCell ref="R7:U7"/>
    <mergeCell ref="V7:Z7"/>
    <mergeCell ref="AA7:AE7"/>
    <mergeCell ref="AF7:AJ7"/>
    <mergeCell ref="AK7:AM7"/>
    <mergeCell ref="BF7:BG7"/>
    <mergeCell ref="BH7:BL7"/>
    <mergeCell ref="BM7:BQ7"/>
    <mergeCell ref="AN7:AP7"/>
    <mergeCell ref="AQ7:AS7"/>
    <mergeCell ref="AT7:AV7"/>
    <mergeCell ref="AW7:AY7"/>
    <mergeCell ref="AZ7:BB7"/>
    <mergeCell ref="BC7:BE7"/>
    <mergeCell ref="AZ8:BB8"/>
    <mergeCell ref="BC8:BE8"/>
    <mergeCell ref="BF8:BG8"/>
    <mergeCell ref="BH8:BL8"/>
    <mergeCell ref="BM8:BQ8"/>
    <mergeCell ref="V9:Z9"/>
    <mergeCell ref="AA9:AE9"/>
    <mergeCell ref="AF9:AJ9"/>
    <mergeCell ref="AK9:AM9"/>
    <mergeCell ref="AN9:AP9"/>
    <mergeCell ref="AF8:AJ8"/>
    <mergeCell ref="AK8:AM8"/>
    <mergeCell ref="AN8:AP8"/>
    <mergeCell ref="AQ8:AS8"/>
    <mergeCell ref="AT8:AV8"/>
    <mergeCell ref="AW8:AY8"/>
    <mergeCell ref="BH9:BL9"/>
    <mergeCell ref="BM9:BQ9"/>
    <mergeCell ref="V10:Z10"/>
    <mergeCell ref="AA10:AE10"/>
    <mergeCell ref="AF10:AJ10"/>
    <mergeCell ref="AK10:AM10"/>
    <mergeCell ref="AN10:AP10"/>
    <mergeCell ref="AQ10:AS10"/>
    <mergeCell ref="AT10:AV10"/>
    <mergeCell ref="AW10:AY10"/>
    <mergeCell ref="AQ9:AS9"/>
    <mergeCell ref="AT9:AV9"/>
    <mergeCell ref="AW9:AY9"/>
    <mergeCell ref="AZ9:BB9"/>
    <mergeCell ref="BC9:BE9"/>
    <mergeCell ref="BF9:BG9"/>
    <mergeCell ref="AZ10:BB10"/>
    <mergeCell ref="BC10:BE10"/>
    <mergeCell ref="BF10:BG10"/>
    <mergeCell ref="BH10:BL10"/>
    <mergeCell ref="BM10:BQ10"/>
    <mergeCell ref="V11:Z11"/>
    <mergeCell ref="AA11:AE11"/>
    <mergeCell ref="AF11:AJ11"/>
    <mergeCell ref="AK11:AM11"/>
    <mergeCell ref="AN11:AP11"/>
    <mergeCell ref="BH11:BL11"/>
    <mergeCell ref="BM11:BQ11"/>
    <mergeCell ref="V12:Z12"/>
    <mergeCell ref="AA12:AE12"/>
    <mergeCell ref="AF12:AJ12"/>
    <mergeCell ref="AK12:AM12"/>
    <mergeCell ref="AN12:AP12"/>
    <mergeCell ref="AQ12:AS12"/>
    <mergeCell ref="AT12:AV12"/>
    <mergeCell ref="AW12:AY12"/>
    <mergeCell ref="AQ11:AS11"/>
    <mergeCell ref="AT11:AV11"/>
    <mergeCell ref="AW11:AY11"/>
    <mergeCell ref="AZ11:BB11"/>
    <mergeCell ref="BC11:BE11"/>
    <mergeCell ref="BF11:BG11"/>
    <mergeCell ref="AZ12:BB12"/>
    <mergeCell ref="BC12:BE12"/>
    <mergeCell ref="BF12:BG12"/>
    <mergeCell ref="BH12:BL12"/>
    <mergeCell ref="BM12:BQ12"/>
    <mergeCell ref="V13:Z13"/>
    <mergeCell ref="AA13:AE13"/>
    <mergeCell ref="AF13:AJ13"/>
    <mergeCell ref="AK13:AM13"/>
    <mergeCell ref="V14:Z14"/>
    <mergeCell ref="AA14:AE14"/>
    <mergeCell ref="AF14:AJ14"/>
    <mergeCell ref="AK14:AM14"/>
    <mergeCell ref="AN14:AP14"/>
    <mergeCell ref="AQ14:AS14"/>
    <mergeCell ref="AT14:AV14"/>
    <mergeCell ref="AN13:AP13"/>
    <mergeCell ref="AQ13:AS13"/>
    <mergeCell ref="AT13:AV13"/>
    <mergeCell ref="AW14:AY14"/>
    <mergeCell ref="AZ14:BB14"/>
    <mergeCell ref="BC14:BE14"/>
    <mergeCell ref="BF14:BG14"/>
    <mergeCell ref="BH14:BL14"/>
    <mergeCell ref="BM14:BQ14"/>
    <mergeCell ref="BF13:BG13"/>
    <mergeCell ref="BH13:BL13"/>
    <mergeCell ref="BM13:BQ13"/>
    <mergeCell ref="AW13:AY13"/>
    <mergeCell ref="AZ13:BB13"/>
    <mergeCell ref="BC13:BE13"/>
    <mergeCell ref="BH15:BL15"/>
    <mergeCell ref="BM15:BQ15"/>
    <mergeCell ref="V16:Z16"/>
    <mergeCell ref="AA16:AE16"/>
    <mergeCell ref="AF16:AJ16"/>
    <mergeCell ref="AK16:AM16"/>
    <mergeCell ref="AN16:AP16"/>
    <mergeCell ref="AQ16:AS16"/>
    <mergeCell ref="AT16:AV16"/>
    <mergeCell ref="AW16:AY16"/>
    <mergeCell ref="AQ15:AS15"/>
    <mergeCell ref="AT15:AV15"/>
    <mergeCell ref="AW15:AY15"/>
    <mergeCell ref="AZ15:BB15"/>
    <mergeCell ref="BC15:BE15"/>
    <mergeCell ref="BF15:BG15"/>
    <mergeCell ref="V15:Z15"/>
    <mergeCell ref="AA15:AE15"/>
    <mergeCell ref="AF15:AJ15"/>
    <mergeCell ref="AK15:AM15"/>
    <mergeCell ref="AN15:AP15"/>
    <mergeCell ref="AZ16:BB16"/>
    <mergeCell ref="BC16:BE16"/>
    <mergeCell ref="BF16:BG16"/>
    <mergeCell ref="BH16:BL16"/>
    <mergeCell ref="BM16:BQ16"/>
    <mergeCell ref="V17:Z17"/>
    <mergeCell ref="AA17:AE17"/>
    <mergeCell ref="AF17:AJ17"/>
    <mergeCell ref="AK17:AM17"/>
    <mergeCell ref="AN17:AP17"/>
    <mergeCell ref="BH17:BL17"/>
    <mergeCell ref="BM17:BQ17"/>
    <mergeCell ref="V18:Z18"/>
    <mergeCell ref="AA18:AE18"/>
    <mergeCell ref="AF18:AJ18"/>
    <mergeCell ref="AK18:AM18"/>
    <mergeCell ref="AN18:AP18"/>
    <mergeCell ref="AQ18:AS18"/>
    <mergeCell ref="AT18:AV18"/>
    <mergeCell ref="AW18:AY18"/>
    <mergeCell ref="AQ17:AS17"/>
    <mergeCell ref="AT17:AV17"/>
    <mergeCell ref="AW17:AY17"/>
    <mergeCell ref="AZ17:BB17"/>
    <mergeCell ref="BC17:BE17"/>
    <mergeCell ref="BF17:BG17"/>
    <mergeCell ref="AZ18:BB18"/>
    <mergeCell ref="BC18:BE18"/>
    <mergeCell ref="BF18:BG18"/>
    <mergeCell ref="BH18:BL18"/>
    <mergeCell ref="BM18:BQ18"/>
    <mergeCell ref="V19:Z19"/>
    <mergeCell ref="AA19:AE19"/>
    <mergeCell ref="AF19:AJ19"/>
    <mergeCell ref="AK19:AM19"/>
    <mergeCell ref="V20:Z20"/>
    <mergeCell ref="AA20:AE20"/>
    <mergeCell ref="AF20:AJ20"/>
    <mergeCell ref="AK20:AM20"/>
    <mergeCell ref="AN20:AP20"/>
    <mergeCell ref="AQ20:AS20"/>
    <mergeCell ref="AT20:AV20"/>
    <mergeCell ref="AN19:AP19"/>
    <mergeCell ref="AQ19:AS19"/>
    <mergeCell ref="AT19:AV19"/>
    <mergeCell ref="AW20:AY20"/>
    <mergeCell ref="AZ20:BB20"/>
    <mergeCell ref="BC20:BE20"/>
    <mergeCell ref="BF20:BG20"/>
    <mergeCell ref="BH20:BL20"/>
    <mergeCell ref="BM20:BQ20"/>
    <mergeCell ref="BF19:BG19"/>
    <mergeCell ref="BH19:BL19"/>
    <mergeCell ref="BM19:BQ19"/>
    <mergeCell ref="AW19:AY19"/>
    <mergeCell ref="AZ19:BB19"/>
    <mergeCell ref="BC19:BE19"/>
    <mergeCell ref="BH21:BL21"/>
    <mergeCell ref="BM21:BQ21"/>
    <mergeCell ref="V22:Z22"/>
    <mergeCell ref="AA22:AE22"/>
    <mergeCell ref="AF22:AJ22"/>
    <mergeCell ref="AK22:AM22"/>
    <mergeCell ref="AN22:AP22"/>
    <mergeCell ref="AQ22:AS22"/>
    <mergeCell ref="AQ21:AS21"/>
    <mergeCell ref="AT21:AV21"/>
    <mergeCell ref="AW21:AY21"/>
    <mergeCell ref="AZ21:BB21"/>
    <mergeCell ref="BC21:BE21"/>
    <mergeCell ref="BF21:BG21"/>
    <mergeCell ref="V21:Z21"/>
    <mergeCell ref="AA21:AE21"/>
    <mergeCell ref="AF21:AJ21"/>
    <mergeCell ref="AK21:AM21"/>
    <mergeCell ref="AN21:AP21"/>
    <mergeCell ref="BM22:BQ22"/>
    <mergeCell ref="V23:Z23"/>
    <mergeCell ref="AA23:AE23"/>
    <mergeCell ref="AF23:AJ23"/>
    <mergeCell ref="AK23:AM23"/>
    <mergeCell ref="AN23:AP23"/>
    <mergeCell ref="AQ23:AS23"/>
    <mergeCell ref="AT23:AV23"/>
    <mergeCell ref="AW23:AY23"/>
    <mergeCell ref="AT22:AV22"/>
    <mergeCell ref="AW22:AY22"/>
    <mergeCell ref="AZ22:BB22"/>
    <mergeCell ref="BC22:BE22"/>
    <mergeCell ref="BF22:BG22"/>
    <mergeCell ref="BH22:BL22"/>
    <mergeCell ref="AZ23:BB23"/>
    <mergeCell ref="BC23:BE23"/>
    <mergeCell ref="BF23:BG23"/>
    <mergeCell ref="BH23:BL23"/>
    <mergeCell ref="BM23:BQ23"/>
    <mergeCell ref="V24:Z24"/>
    <mergeCell ref="AA24:AE24"/>
    <mergeCell ref="AF24:AJ24"/>
    <mergeCell ref="AK24:AM24"/>
    <mergeCell ref="AN24:AP24"/>
    <mergeCell ref="BH24:BL24"/>
    <mergeCell ref="BM24:BQ24"/>
    <mergeCell ref="V25:Z25"/>
    <mergeCell ref="AA25:AE25"/>
    <mergeCell ref="AF25:AJ25"/>
    <mergeCell ref="AK25:AM25"/>
    <mergeCell ref="AN25:AP25"/>
    <mergeCell ref="AQ25:AS25"/>
    <mergeCell ref="AT25:AV25"/>
    <mergeCell ref="AW25:AY25"/>
    <mergeCell ref="AQ24:AS24"/>
    <mergeCell ref="AT24:AV24"/>
    <mergeCell ref="AW24:AY24"/>
    <mergeCell ref="AZ24:BB24"/>
    <mergeCell ref="BC24:BE24"/>
    <mergeCell ref="BF24:BG24"/>
    <mergeCell ref="BC26:BE26"/>
    <mergeCell ref="AZ25:BB25"/>
    <mergeCell ref="BC25:BE25"/>
    <mergeCell ref="BF25:BG25"/>
    <mergeCell ref="BH25:BL25"/>
    <mergeCell ref="BM25:BQ25"/>
    <mergeCell ref="V26:Z26"/>
    <mergeCell ref="AA26:AE26"/>
    <mergeCell ref="AF26:AJ26"/>
    <mergeCell ref="AK26:AM26"/>
    <mergeCell ref="AK27:AM27"/>
    <mergeCell ref="AN27:AP27"/>
    <mergeCell ref="AQ27:AS27"/>
    <mergeCell ref="AT27:AV27"/>
    <mergeCell ref="AN26:AP26"/>
    <mergeCell ref="AQ26:AS26"/>
    <mergeCell ref="AT26:AV26"/>
    <mergeCell ref="AW26:AY26"/>
    <mergeCell ref="AZ26:BB26"/>
    <mergeCell ref="B39:P39"/>
    <mergeCell ref="T39:AH39"/>
    <mergeCell ref="AJ39:AX39"/>
    <mergeCell ref="V34:Z34"/>
    <mergeCell ref="AA34:AE34"/>
    <mergeCell ref="AQ28:AS28"/>
    <mergeCell ref="AT28:AV28"/>
    <mergeCell ref="AW28:AY28"/>
    <mergeCell ref="AZ28:BB28"/>
    <mergeCell ref="V28:Z28"/>
    <mergeCell ref="AA28:AE28"/>
    <mergeCell ref="AF28:AJ28"/>
    <mergeCell ref="AK28:AM28"/>
    <mergeCell ref="AN28:AP28"/>
    <mergeCell ref="V8:Z8"/>
    <mergeCell ref="V29:Z29"/>
    <mergeCell ref="V30:Z30"/>
    <mergeCell ref="V31:Z31"/>
    <mergeCell ref="V32:Z32"/>
    <mergeCell ref="V33:Z33"/>
    <mergeCell ref="BH28:BL28"/>
    <mergeCell ref="BM28:BQ28"/>
    <mergeCell ref="B38:P38"/>
    <mergeCell ref="T38:AH38"/>
    <mergeCell ref="AJ38:AX38"/>
    <mergeCell ref="BC28:BE28"/>
    <mergeCell ref="BF28:BG28"/>
    <mergeCell ref="AW27:AY27"/>
    <mergeCell ref="AZ27:BB27"/>
    <mergeCell ref="BC27:BE27"/>
    <mergeCell ref="BF27:BG27"/>
    <mergeCell ref="BH27:BL27"/>
    <mergeCell ref="BM27:BQ27"/>
    <mergeCell ref="BF26:BG26"/>
    <mergeCell ref="BH26:BL26"/>
    <mergeCell ref="BM26:BQ26"/>
    <mergeCell ref="V27:Z27"/>
    <mergeCell ref="AA27:AE27"/>
    <mergeCell ref="AF29:AJ29"/>
    <mergeCell ref="AF30:AJ30"/>
    <mergeCell ref="AF31:AJ31"/>
    <mergeCell ref="AF32:AJ32"/>
    <mergeCell ref="AF33:AJ33"/>
    <mergeCell ref="AF34:AJ34"/>
    <mergeCell ref="AA8:AE8"/>
    <mergeCell ref="AA29:AE29"/>
    <mergeCell ref="AA30:AE30"/>
    <mergeCell ref="AA31:AE31"/>
    <mergeCell ref="AA32:AE32"/>
    <mergeCell ref="AA33:AE33"/>
    <mergeCell ref="AF27:AJ27"/>
    <mergeCell ref="AN29:AP29"/>
    <mergeCell ref="AN30:AP30"/>
    <mergeCell ref="AN31:AP31"/>
    <mergeCell ref="AN32:AP32"/>
    <mergeCell ref="AN33:AP33"/>
    <mergeCell ref="AN34:AP34"/>
    <mergeCell ref="AK29:AM29"/>
    <mergeCell ref="AK30:AM30"/>
    <mergeCell ref="AK31:AM31"/>
    <mergeCell ref="AK32:AM32"/>
    <mergeCell ref="AK33:AM33"/>
    <mergeCell ref="AK34:AM34"/>
    <mergeCell ref="AT29:AV29"/>
    <mergeCell ref="AT30:AV30"/>
    <mergeCell ref="AT31:AV31"/>
    <mergeCell ref="AT32:AV32"/>
    <mergeCell ref="AT33:AV33"/>
    <mergeCell ref="AT34:AV34"/>
    <mergeCell ref="AQ29:AS29"/>
    <mergeCell ref="AQ30:AS30"/>
    <mergeCell ref="AQ31:AS31"/>
    <mergeCell ref="AQ32:AS32"/>
    <mergeCell ref="AQ33:AS33"/>
    <mergeCell ref="AQ34:AS34"/>
    <mergeCell ref="AZ31:BB31"/>
    <mergeCell ref="AZ32:BB32"/>
    <mergeCell ref="AZ33:BB33"/>
    <mergeCell ref="AZ34:BB34"/>
    <mergeCell ref="AW29:AY29"/>
    <mergeCell ref="AW30:AY30"/>
    <mergeCell ref="AW31:AY31"/>
    <mergeCell ref="AW32:AY32"/>
    <mergeCell ref="AW33:AY33"/>
    <mergeCell ref="AW34:AY34"/>
    <mergeCell ref="C8:F29"/>
    <mergeCell ref="C30:F34"/>
    <mergeCell ref="G8:I29"/>
    <mergeCell ref="G30:I34"/>
    <mergeCell ref="J8:M29"/>
    <mergeCell ref="J30:M34"/>
    <mergeCell ref="BM29:BQ29"/>
    <mergeCell ref="BM30:BQ30"/>
    <mergeCell ref="BM31:BQ31"/>
    <mergeCell ref="BM32:BQ32"/>
    <mergeCell ref="BM33:BQ33"/>
    <mergeCell ref="BM34:BQ34"/>
    <mergeCell ref="BH29:BL29"/>
    <mergeCell ref="BH30:BL30"/>
    <mergeCell ref="BH31:BL31"/>
    <mergeCell ref="BH32:BL32"/>
    <mergeCell ref="BH33:BL33"/>
    <mergeCell ref="BH34:BL34"/>
    <mergeCell ref="BF29:BG29"/>
    <mergeCell ref="BF30:BG30"/>
    <mergeCell ref="BF31:BG31"/>
    <mergeCell ref="BF32:BG32"/>
    <mergeCell ref="BF33:BG33"/>
    <mergeCell ref="BF34:BG34"/>
    <mergeCell ref="BC35:BE35"/>
    <mergeCell ref="BF35:BG35"/>
    <mergeCell ref="R33:U34"/>
    <mergeCell ref="AT35:AV35"/>
    <mergeCell ref="AW35:AY35"/>
    <mergeCell ref="AZ35:BB35"/>
    <mergeCell ref="N8:Q8"/>
    <mergeCell ref="N9:Q34"/>
    <mergeCell ref="R8:U8"/>
    <mergeCell ref="R9:U9"/>
    <mergeCell ref="R10:U10"/>
    <mergeCell ref="R11:U11"/>
    <mergeCell ref="R12:U25"/>
    <mergeCell ref="R26:U26"/>
    <mergeCell ref="R27:U29"/>
    <mergeCell ref="R30:U32"/>
    <mergeCell ref="BC29:BE29"/>
    <mergeCell ref="BC30:BE30"/>
    <mergeCell ref="BC31:BE31"/>
    <mergeCell ref="BC32:BE32"/>
    <mergeCell ref="BC33:BE33"/>
    <mergeCell ref="BC34:BE34"/>
    <mergeCell ref="AZ29:BB29"/>
    <mergeCell ref="AZ30:BB3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237C3-31AF-49E1-80C1-4694BF155476}">
  <sheetPr>
    <tabColor rgb="FFFF6600"/>
  </sheetPr>
  <dimension ref="A1:BQ21"/>
  <sheetViews>
    <sheetView showGridLines="0" zoomScale="80" zoomScaleNormal="80" workbookViewId="0"/>
  </sheetViews>
  <sheetFormatPr baseColWidth="10" defaultColWidth="4.77734375" defaultRowHeight="13.8" x14ac:dyDescent="0.25"/>
  <cols>
    <col min="1" max="16384" width="4.77734375" style="48"/>
  </cols>
  <sheetData>
    <row r="1" spans="1:69" x14ac:dyDescent="0.25">
      <c r="A1" s="51" t="s">
        <v>594</v>
      </c>
      <c r="B1" s="49"/>
      <c r="C1" s="49"/>
      <c r="D1" s="49"/>
      <c r="E1" s="49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</row>
    <row r="2" spans="1:69" ht="13.8" customHeight="1" x14ac:dyDescent="0.25">
      <c r="B2" s="76"/>
      <c r="C2" s="76"/>
      <c r="D2" s="76"/>
      <c r="E2" s="76"/>
      <c r="F2" s="76"/>
      <c r="G2" s="77" t="s">
        <v>599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 t="s">
        <v>595</v>
      </c>
      <c r="AJ2" s="77"/>
      <c r="AK2" s="77"/>
      <c r="AL2" s="77"/>
      <c r="AM2" s="77"/>
    </row>
    <row r="3" spans="1:69" x14ac:dyDescent="0.25">
      <c r="B3" s="76"/>
      <c r="C3" s="76"/>
      <c r="D3" s="76"/>
      <c r="E3" s="76"/>
      <c r="F3" s="76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 t="s">
        <v>600</v>
      </c>
      <c r="AJ3" s="78"/>
      <c r="AK3" s="78"/>
      <c r="AL3" s="78"/>
      <c r="AM3" s="78"/>
    </row>
    <row r="4" spans="1:69" ht="13.8" customHeight="1" x14ac:dyDescent="0.25">
      <c r="B4" s="76"/>
      <c r="C4" s="76"/>
      <c r="D4" s="76"/>
      <c r="E4" s="76"/>
      <c r="F4" s="76"/>
      <c r="G4" s="77" t="s">
        <v>596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597</v>
      </c>
      <c r="AJ4" s="77"/>
      <c r="AK4" s="77"/>
      <c r="AL4" s="77"/>
      <c r="AM4" s="77"/>
    </row>
    <row r="5" spans="1:69" x14ac:dyDescent="0.25">
      <c r="B5" s="76"/>
      <c r="C5" s="76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 t="s">
        <v>598</v>
      </c>
      <c r="AJ5" s="78"/>
      <c r="AK5" s="78"/>
      <c r="AL5" s="78"/>
      <c r="AM5" s="78"/>
    </row>
    <row r="6" spans="1:69" x14ac:dyDescent="0.25">
      <c r="B6" s="79" t="s">
        <v>612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</row>
    <row r="7" spans="1:69" ht="27.6" customHeight="1" x14ac:dyDescent="0.25">
      <c r="B7" s="54" t="s">
        <v>554</v>
      </c>
      <c r="C7" s="96" t="s">
        <v>580</v>
      </c>
      <c r="D7" s="97"/>
      <c r="E7" s="97"/>
      <c r="F7" s="98"/>
      <c r="G7" s="96" t="s">
        <v>0</v>
      </c>
      <c r="H7" s="97"/>
      <c r="I7" s="97"/>
      <c r="J7" s="99" t="s">
        <v>581</v>
      </c>
      <c r="K7" s="99"/>
      <c r="L7" s="99"/>
      <c r="M7" s="99"/>
      <c r="N7" s="99" t="s">
        <v>1</v>
      </c>
      <c r="O7" s="99"/>
      <c r="P7" s="99"/>
      <c r="Q7" s="99"/>
      <c r="R7" s="91" t="s">
        <v>582</v>
      </c>
      <c r="S7" s="91"/>
      <c r="T7" s="91"/>
      <c r="U7" s="91"/>
      <c r="V7" s="91" t="s">
        <v>583</v>
      </c>
      <c r="W7" s="91"/>
      <c r="X7" s="91"/>
      <c r="Y7" s="91"/>
      <c r="Z7" s="91"/>
      <c r="AA7" s="91" t="s">
        <v>3</v>
      </c>
      <c r="AB7" s="91"/>
      <c r="AC7" s="91"/>
      <c r="AD7" s="91"/>
      <c r="AE7" s="91"/>
      <c r="AF7" s="91" t="s">
        <v>584</v>
      </c>
      <c r="AG7" s="91"/>
      <c r="AH7" s="91"/>
      <c r="AI7" s="91"/>
      <c r="AJ7" s="91"/>
      <c r="AK7" s="91" t="s">
        <v>5</v>
      </c>
      <c r="AL7" s="91"/>
      <c r="AM7" s="91"/>
      <c r="AN7" s="77" t="s">
        <v>585</v>
      </c>
      <c r="AO7" s="77"/>
      <c r="AP7" s="77"/>
      <c r="AQ7" s="84" t="s">
        <v>561</v>
      </c>
      <c r="AR7" s="85"/>
      <c r="AS7" s="86"/>
      <c r="AT7" s="84" t="s">
        <v>562</v>
      </c>
      <c r="AU7" s="85"/>
      <c r="AV7" s="86"/>
      <c r="AW7" s="80" t="s">
        <v>563</v>
      </c>
      <c r="AX7" s="80"/>
      <c r="AY7" s="80"/>
      <c r="AZ7" s="80" t="s">
        <v>564</v>
      </c>
      <c r="BA7" s="80"/>
      <c r="BB7" s="80"/>
      <c r="BC7" s="80" t="s">
        <v>565</v>
      </c>
      <c r="BD7" s="80"/>
      <c r="BE7" s="80"/>
      <c r="BF7" s="82" t="s">
        <v>566</v>
      </c>
      <c r="BG7" s="82"/>
      <c r="BH7" s="80" t="s">
        <v>593</v>
      </c>
      <c r="BI7" s="80"/>
      <c r="BJ7" s="80"/>
      <c r="BK7" s="80"/>
      <c r="BL7" s="80"/>
      <c r="BM7" s="80" t="s">
        <v>12</v>
      </c>
      <c r="BN7" s="80"/>
      <c r="BO7" s="80"/>
      <c r="BP7" s="80"/>
      <c r="BQ7" s="80"/>
    </row>
    <row r="8" spans="1:69" x14ac:dyDescent="0.25">
      <c r="B8" s="65">
        <v>51</v>
      </c>
      <c r="C8" s="93" t="s">
        <v>497</v>
      </c>
      <c r="D8" s="93"/>
      <c r="E8" s="93"/>
      <c r="F8" s="93"/>
      <c r="G8" s="127" t="s">
        <v>498</v>
      </c>
      <c r="H8" s="128"/>
      <c r="I8" s="129"/>
      <c r="J8" s="112" t="s">
        <v>546</v>
      </c>
      <c r="K8" s="112"/>
      <c r="L8" s="112"/>
      <c r="M8" s="112"/>
      <c r="N8" s="102" t="s">
        <v>54</v>
      </c>
      <c r="O8" s="102"/>
      <c r="P8" s="102"/>
      <c r="Q8" s="102"/>
      <c r="R8" s="75" t="s">
        <v>61</v>
      </c>
      <c r="S8" s="75"/>
      <c r="T8" s="75"/>
      <c r="U8" s="75"/>
      <c r="V8" s="75" t="s">
        <v>488</v>
      </c>
      <c r="W8" s="75"/>
      <c r="X8" s="75"/>
      <c r="Y8" s="75"/>
      <c r="Z8" s="75"/>
      <c r="AA8" s="75" t="s">
        <v>66</v>
      </c>
      <c r="AB8" s="75"/>
      <c r="AC8" s="75"/>
      <c r="AD8" s="75"/>
      <c r="AE8" s="75"/>
      <c r="AF8" s="75" t="s">
        <v>133</v>
      </c>
      <c r="AG8" s="75"/>
      <c r="AH8" s="75"/>
      <c r="AI8" s="75"/>
      <c r="AJ8" s="75"/>
      <c r="AK8" s="88" t="s">
        <v>611</v>
      </c>
      <c r="AL8" s="88"/>
      <c r="AM8" s="88"/>
      <c r="AN8" s="88">
        <v>1</v>
      </c>
      <c r="AO8" s="88"/>
      <c r="AP8" s="88"/>
      <c r="AQ8" s="83"/>
      <c r="AR8" s="83"/>
      <c r="AS8" s="83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>
        <f>SUM(AT8:BE8)/4</f>
        <v>0</v>
      </c>
      <c r="BG8" s="72"/>
      <c r="BH8" s="118" t="s">
        <v>137</v>
      </c>
      <c r="BI8" s="119"/>
      <c r="BJ8" s="119"/>
      <c r="BK8" s="119"/>
      <c r="BL8" s="120"/>
      <c r="BM8" s="117" t="s">
        <v>533</v>
      </c>
      <c r="BN8" s="117"/>
      <c r="BO8" s="117"/>
      <c r="BP8" s="117"/>
      <c r="BQ8" s="117"/>
    </row>
    <row r="9" spans="1:69" ht="13.8" customHeight="1" x14ac:dyDescent="0.25">
      <c r="B9" s="65">
        <v>52</v>
      </c>
      <c r="C9" s="93"/>
      <c r="D9" s="93"/>
      <c r="E9" s="93"/>
      <c r="F9" s="93"/>
      <c r="G9" s="130"/>
      <c r="H9" s="131"/>
      <c r="I9" s="132"/>
      <c r="J9" s="112"/>
      <c r="K9" s="112"/>
      <c r="L9" s="112"/>
      <c r="M9" s="112"/>
      <c r="N9" s="102"/>
      <c r="O9" s="102"/>
      <c r="P9" s="102"/>
      <c r="Q9" s="102"/>
      <c r="R9" s="75" t="s">
        <v>419</v>
      </c>
      <c r="S9" s="75"/>
      <c r="T9" s="75"/>
      <c r="U9" s="75"/>
      <c r="V9" s="75" t="s">
        <v>576</v>
      </c>
      <c r="W9" s="75"/>
      <c r="X9" s="75"/>
      <c r="Y9" s="75"/>
      <c r="Z9" s="75"/>
      <c r="AA9" s="75" t="s">
        <v>145</v>
      </c>
      <c r="AB9" s="75"/>
      <c r="AC9" s="75"/>
      <c r="AD9" s="75"/>
      <c r="AE9" s="75"/>
      <c r="AF9" s="75" t="s">
        <v>147</v>
      </c>
      <c r="AG9" s="75"/>
      <c r="AH9" s="75"/>
      <c r="AI9" s="75"/>
      <c r="AJ9" s="75"/>
      <c r="AK9" s="88" t="s">
        <v>611</v>
      </c>
      <c r="AL9" s="88"/>
      <c r="AM9" s="88"/>
      <c r="AN9" s="121" t="s">
        <v>613</v>
      </c>
      <c r="AO9" s="122"/>
      <c r="AP9" s="123"/>
      <c r="AQ9" s="83"/>
      <c r="AR9" s="83"/>
      <c r="AS9" s="83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>
        <f t="shared" ref="BF9:BF17" si="0">SUM(AT9:BE9)/4</f>
        <v>0</v>
      </c>
      <c r="BG9" s="72"/>
      <c r="BH9" s="118" t="s">
        <v>158</v>
      </c>
      <c r="BI9" s="119"/>
      <c r="BJ9" s="119"/>
      <c r="BK9" s="119"/>
      <c r="BL9" s="120"/>
      <c r="BM9" s="117" t="s">
        <v>534</v>
      </c>
      <c r="BN9" s="117"/>
      <c r="BO9" s="117"/>
      <c r="BP9" s="117"/>
      <c r="BQ9" s="117"/>
    </row>
    <row r="10" spans="1:69" x14ac:dyDescent="0.25">
      <c r="B10" s="65">
        <v>53</v>
      </c>
      <c r="C10" s="93"/>
      <c r="D10" s="93"/>
      <c r="E10" s="93"/>
      <c r="F10" s="93"/>
      <c r="G10" s="130"/>
      <c r="H10" s="131"/>
      <c r="I10" s="132"/>
      <c r="J10" s="112"/>
      <c r="K10" s="112"/>
      <c r="L10" s="112"/>
      <c r="M10" s="112"/>
      <c r="N10" s="102"/>
      <c r="O10" s="102"/>
      <c r="P10" s="102"/>
      <c r="Q10" s="102"/>
      <c r="R10" s="75" t="s">
        <v>414</v>
      </c>
      <c r="S10" s="75"/>
      <c r="T10" s="75"/>
      <c r="U10" s="75"/>
      <c r="V10" s="75" t="s">
        <v>489</v>
      </c>
      <c r="W10" s="75"/>
      <c r="X10" s="75"/>
      <c r="Y10" s="75"/>
      <c r="Z10" s="75"/>
      <c r="AA10" s="75" t="s">
        <v>66</v>
      </c>
      <c r="AB10" s="75"/>
      <c r="AC10" s="75"/>
      <c r="AD10" s="75"/>
      <c r="AE10" s="75"/>
      <c r="AF10" s="75" t="s">
        <v>133</v>
      </c>
      <c r="AG10" s="75"/>
      <c r="AH10" s="75"/>
      <c r="AI10" s="75"/>
      <c r="AJ10" s="75"/>
      <c r="AK10" s="88" t="s">
        <v>611</v>
      </c>
      <c r="AL10" s="88"/>
      <c r="AM10" s="88"/>
      <c r="AN10" s="121">
        <v>1</v>
      </c>
      <c r="AO10" s="122"/>
      <c r="AP10" s="123"/>
      <c r="AQ10" s="83"/>
      <c r="AR10" s="83"/>
      <c r="AS10" s="83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>
        <f t="shared" si="0"/>
        <v>0</v>
      </c>
      <c r="BG10" s="72"/>
      <c r="BH10" s="118" t="s">
        <v>160</v>
      </c>
      <c r="BI10" s="119"/>
      <c r="BJ10" s="119"/>
      <c r="BK10" s="119"/>
      <c r="BL10" s="120"/>
      <c r="BM10" s="117" t="s">
        <v>531</v>
      </c>
      <c r="BN10" s="117"/>
      <c r="BO10" s="117"/>
      <c r="BP10" s="117"/>
      <c r="BQ10" s="117"/>
    </row>
    <row r="11" spans="1:69" x14ac:dyDescent="0.25">
      <c r="B11" s="65">
        <v>54</v>
      </c>
      <c r="C11" s="93"/>
      <c r="D11" s="93"/>
      <c r="E11" s="93"/>
      <c r="F11" s="93"/>
      <c r="G11" s="130"/>
      <c r="H11" s="131"/>
      <c r="I11" s="132"/>
      <c r="J11" s="112"/>
      <c r="K11" s="112"/>
      <c r="L11" s="112"/>
      <c r="M11" s="112"/>
      <c r="N11" s="102"/>
      <c r="O11" s="102"/>
      <c r="P11" s="102"/>
      <c r="Q11" s="102"/>
      <c r="R11" s="75" t="s">
        <v>166</v>
      </c>
      <c r="S11" s="75"/>
      <c r="T11" s="75"/>
      <c r="U11" s="75"/>
      <c r="V11" s="75" t="s">
        <v>490</v>
      </c>
      <c r="W11" s="75"/>
      <c r="X11" s="75"/>
      <c r="Y11" s="75"/>
      <c r="Z11" s="75"/>
      <c r="AA11" s="75" t="s">
        <v>168</v>
      </c>
      <c r="AB11" s="75"/>
      <c r="AC11" s="75"/>
      <c r="AD11" s="75"/>
      <c r="AE11" s="75"/>
      <c r="AF11" s="75" t="s">
        <v>169</v>
      </c>
      <c r="AG11" s="75"/>
      <c r="AH11" s="75"/>
      <c r="AI11" s="75"/>
      <c r="AJ11" s="75"/>
      <c r="AK11" s="88" t="s">
        <v>611</v>
      </c>
      <c r="AL11" s="88"/>
      <c r="AM11" s="88"/>
      <c r="AN11" s="124">
        <v>12</v>
      </c>
      <c r="AO11" s="125"/>
      <c r="AP11" s="126"/>
      <c r="AQ11" s="83"/>
      <c r="AR11" s="83"/>
      <c r="AS11" s="83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>
        <f t="shared" si="0"/>
        <v>0</v>
      </c>
      <c r="BG11" s="72"/>
      <c r="BH11" s="118" t="s">
        <v>160</v>
      </c>
      <c r="BI11" s="119"/>
      <c r="BJ11" s="119"/>
      <c r="BK11" s="119"/>
      <c r="BL11" s="120"/>
      <c r="BM11" s="117" t="s">
        <v>519</v>
      </c>
      <c r="BN11" s="117"/>
      <c r="BO11" s="117"/>
      <c r="BP11" s="117"/>
      <c r="BQ11" s="117"/>
    </row>
    <row r="12" spans="1:69" x14ac:dyDescent="0.25">
      <c r="B12" s="65">
        <v>55</v>
      </c>
      <c r="C12" s="93"/>
      <c r="D12" s="93"/>
      <c r="E12" s="93"/>
      <c r="F12" s="93"/>
      <c r="G12" s="130"/>
      <c r="H12" s="131"/>
      <c r="I12" s="132"/>
      <c r="J12" s="112"/>
      <c r="K12" s="112"/>
      <c r="L12" s="112"/>
      <c r="M12" s="112"/>
      <c r="N12" s="102"/>
      <c r="O12" s="102"/>
      <c r="P12" s="102"/>
      <c r="Q12" s="102"/>
      <c r="R12" s="75" t="s">
        <v>406</v>
      </c>
      <c r="S12" s="75"/>
      <c r="T12" s="75"/>
      <c r="U12" s="75"/>
      <c r="V12" s="75" t="s">
        <v>495</v>
      </c>
      <c r="W12" s="75"/>
      <c r="X12" s="75"/>
      <c r="Y12" s="75"/>
      <c r="Z12" s="75"/>
      <c r="AA12" s="75" t="s">
        <v>168</v>
      </c>
      <c r="AB12" s="75"/>
      <c r="AC12" s="75"/>
      <c r="AD12" s="75"/>
      <c r="AE12" s="75"/>
      <c r="AF12" s="75" t="s">
        <v>169</v>
      </c>
      <c r="AG12" s="75"/>
      <c r="AH12" s="75"/>
      <c r="AI12" s="75"/>
      <c r="AJ12" s="75"/>
      <c r="AK12" s="88" t="s">
        <v>611</v>
      </c>
      <c r="AL12" s="88"/>
      <c r="AM12" s="88"/>
      <c r="AN12" s="121">
        <v>1</v>
      </c>
      <c r="AO12" s="122"/>
      <c r="AP12" s="123"/>
      <c r="AQ12" s="83"/>
      <c r="AR12" s="83"/>
      <c r="AS12" s="83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>
        <f t="shared" si="0"/>
        <v>0</v>
      </c>
      <c r="BG12" s="72"/>
      <c r="BH12" s="118"/>
      <c r="BI12" s="119"/>
      <c r="BJ12" s="119"/>
      <c r="BK12" s="119"/>
      <c r="BL12" s="120"/>
      <c r="BM12" s="117" t="s">
        <v>534</v>
      </c>
      <c r="BN12" s="117"/>
      <c r="BO12" s="117"/>
      <c r="BP12" s="117"/>
      <c r="BQ12" s="117"/>
    </row>
    <row r="13" spans="1:69" x14ac:dyDescent="0.25">
      <c r="B13" s="65">
        <v>56</v>
      </c>
      <c r="C13" s="93"/>
      <c r="D13" s="93"/>
      <c r="E13" s="93"/>
      <c r="F13" s="93"/>
      <c r="G13" s="130"/>
      <c r="H13" s="131"/>
      <c r="I13" s="132"/>
      <c r="J13" s="112"/>
      <c r="K13" s="112"/>
      <c r="L13" s="112"/>
      <c r="M13" s="112"/>
      <c r="N13" s="102" t="s">
        <v>496</v>
      </c>
      <c r="O13" s="102"/>
      <c r="P13" s="102"/>
      <c r="Q13" s="102"/>
      <c r="R13" s="75" t="s">
        <v>173</v>
      </c>
      <c r="S13" s="75"/>
      <c r="T13" s="75"/>
      <c r="U13" s="75"/>
      <c r="V13" s="75" t="s">
        <v>491</v>
      </c>
      <c r="W13" s="75"/>
      <c r="X13" s="75"/>
      <c r="Y13" s="75"/>
      <c r="Z13" s="75"/>
      <c r="AA13" s="75" t="s">
        <v>174</v>
      </c>
      <c r="AB13" s="75"/>
      <c r="AC13" s="75"/>
      <c r="AD13" s="75"/>
      <c r="AE13" s="75"/>
      <c r="AF13" s="75" t="s">
        <v>175</v>
      </c>
      <c r="AG13" s="75"/>
      <c r="AH13" s="75"/>
      <c r="AI13" s="75"/>
      <c r="AJ13" s="75"/>
      <c r="AK13" s="88">
        <v>0</v>
      </c>
      <c r="AL13" s="88"/>
      <c r="AM13" s="88"/>
      <c r="AN13" s="87">
        <v>250</v>
      </c>
      <c r="AO13" s="87"/>
      <c r="AP13" s="87"/>
      <c r="AQ13" s="83"/>
      <c r="AR13" s="83"/>
      <c r="AS13" s="83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>
        <f t="shared" si="0"/>
        <v>0</v>
      </c>
      <c r="BG13" s="72"/>
      <c r="BH13" s="118" t="s">
        <v>179</v>
      </c>
      <c r="BI13" s="119"/>
      <c r="BJ13" s="119"/>
      <c r="BK13" s="119"/>
      <c r="BL13" s="120"/>
      <c r="BM13" s="117" t="s">
        <v>531</v>
      </c>
      <c r="BN13" s="117"/>
      <c r="BO13" s="117"/>
      <c r="BP13" s="117"/>
      <c r="BQ13" s="117"/>
    </row>
    <row r="14" spans="1:69" x14ac:dyDescent="0.25">
      <c r="B14" s="65">
        <v>57</v>
      </c>
      <c r="C14" s="93"/>
      <c r="D14" s="93"/>
      <c r="E14" s="93"/>
      <c r="F14" s="93"/>
      <c r="G14" s="130"/>
      <c r="H14" s="131"/>
      <c r="I14" s="132"/>
      <c r="J14" s="112"/>
      <c r="K14" s="112"/>
      <c r="L14" s="112"/>
      <c r="M14" s="112"/>
      <c r="N14" s="102"/>
      <c r="O14" s="102"/>
      <c r="P14" s="102"/>
      <c r="Q14" s="102"/>
      <c r="R14" s="75"/>
      <c r="S14" s="75"/>
      <c r="T14" s="75"/>
      <c r="U14" s="75"/>
      <c r="V14" s="75" t="s">
        <v>492</v>
      </c>
      <c r="W14" s="75"/>
      <c r="X14" s="75"/>
      <c r="Y14" s="75"/>
      <c r="Z14" s="75"/>
      <c r="AA14" s="75" t="s">
        <v>181</v>
      </c>
      <c r="AB14" s="75"/>
      <c r="AC14" s="75"/>
      <c r="AD14" s="75"/>
      <c r="AE14" s="75"/>
      <c r="AF14" s="75" t="s">
        <v>182</v>
      </c>
      <c r="AG14" s="75"/>
      <c r="AH14" s="75"/>
      <c r="AI14" s="75"/>
      <c r="AJ14" s="75"/>
      <c r="AK14" s="88">
        <v>0.7</v>
      </c>
      <c r="AL14" s="88"/>
      <c r="AM14" s="88"/>
      <c r="AN14" s="121">
        <v>1</v>
      </c>
      <c r="AO14" s="122"/>
      <c r="AP14" s="123"/>
      <c r="AQ14" s="83"/>
      <c r="AR14" s="83"/>
      <c r="AS14" s="83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>
        <f t="shared" si="0"/>
        <v>0</v>
      </c>
      <c r="BG14" s="72"/>
      <c r="BH14" s="118" t="s">
        <v>184</v>
      </c>
      <c r="BI14" s="119"/>
      <c r="BJ14" s="119"/>
      <c r="BK14" s="119"/>
      <c r="BL14" s="120"/>
      <c r="BM14" s="117" t="s">
        <v>531</v>
      </c>
      <c r="BN14" s="117"/>
      <c r="BO14" s="117"/>
      <c r="BP14" s="117"/>
      <c r="BQ14" s="117"/>
    </row>
    <row r="15" spans="1:69" x14ac:dyDescent="0.25">
      <c r="B15" s="65">
        <v>58</v>
      </c>
      <c r="C15" s="93"/>
      <c r="D15" s="93"/>
      <c r="E15" s="93"/>
      <c r="F15" s="93"/>
      <c r="G15" s="130"/>
      <c r="H15" s="131"/>
      <c r="I15" s="132"/>
      <c r="J15" s="112"/>
      <c r="K15" s="112"/>
      <c r="L15" s="112"/>
      <c r="M15" s="112"/>
      <c r="N15" s="102"/>
      <c r="O15" s="102"/>
      <c r="P15" s="102"/>
      <c r="Q15" s="102"/>
      <c r="R15" s="75"/>
      <c r="S15" s="75"/>
      <c r="T15" s="75"/>
      <c r="U15" s="75"/>
      <c r="V15" s="75" t="s">
        <v>493</v>
      </c>
      <c r="W15" s="75"/>
      <c r="X15" s="75"/>
      <c r="Y15" s="75"/>
      <c r="Z15" s="75"/>
      <c r="AA15" s="75" t="s">
        <v>174</v>
      </c>
      <c r="AB15" s="75"/>
      <c r="AC15" s="75"/>
      <c r="AD15" s="75"/>
      <c r="AE15" s="75"/>
      <c r="AF15" s="75" t="s">
        <v>188</v>
      </c>
      <c r="AG15" s="75"/>
      <c r="AH15" s="75"/>
      <c r="AI15" s="75"/>
      <c r="AJ15" s="75"/>
      <c r="AK15" s="88">
        <v>0</v>
      </c>
      <c r="AL15" s="88"/>
      <c r="AM15" s="88"/>
      <c r="AN15" s="87">
        <v>250</v>
      </c>
      <c r="AO15" s="87"/>
      <c r="AP15" s="87"/>
      <c r="AQ15" s="83"/>
      <c r="AR15" s="83"/>
      <c r="AS15" s="83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>
        <f t="shared" si="0"/>
        <v>0</v>
      </c>
      <c r="BG15" s="72"/>
      <c r="BH15" s="118" t="s">
        <v>191</v>
      </c>
      <c r="BI15" s="119"/>
      <c r="BJ15" s="119"/>
      <c r="BK15" s="119"/>
      <c r="BL15" s="120"/>
      <c r="BM15" s="117" t="s">
        <v>531</v>
      </c>
      <c r="BN15" s="117"/>
      <c r="BO15" s="117"/>
      <c r="BP15" s="117"/>
      <c r="BQ15" s="117"/>
    </row>
    <row r="16" spans="1:69" x14ac:dyDescent="0.25">
      <c r="B16" s="65">
        <v>59</v>
      </c>
      <c r="C16" s="93"/>
      <c r="D16" s="93"/>
      <c r="E16" s="93"/>
      <c r="F16" s="93"/>
      <c r="G16" s="133"/>
      <c r="H16" s="134"/>
      <c r="I16" s="135"/>
      <c r="J16" s="112"/>
      <c r="K16" s="112"/>
      <c r="L16" s="112"/>
      <c r="M16" s="112"/>
      <c r="N16" s="102"/>
      <c r="O16" s="102"/>
      <c r="P16" s="102"/>
      <c r="Q16" s="102"/>
      <c r="R16" s="75" t="s">
        <v>196</v>
      </c>
      <c r="S16" s="75"/>
      <c r="T16" s="75"/>
      <c r="U16" s="75"/>
      <c r="V16" s="75" t="s">
        <v>494</v>
      </c>
      <c r="W16" s="75"/>
      <c r="X16" s="75"/>
      <c r="Y16" s="75"/>
      <c r="Z16" s="75"/>
      <c r="AA16" s="75" t="s">
        <v>168</v>
      </c>
      <c r="AB16" s="75"/>
      <c r="AC16" s="75"/>
      <c r="AD16" s="75"/>
      <c r="AE16" s="75"/>
      <c r="AF16" s="75" t="s">
        <v>169</v>
      </c>
      <c r="AG16" s="75"/>
      <c r="AH16" s="75"/>
      <c r="AI16" s="75"/>
      <c r="AJ16" s="75"/>
      <c r="AK16" s="88" t="s">
        <v>611</v>
      </c>
      <c r="AL16" s="88"/>
      <c r="AM16" s="88"/>
      <c r="AN16" s="88">
        <v>1</v>
      </c>
      <c r="AO16" s="88"/>
      <c r="AP16" s="88"/>
      <c r="AQ16" s="83"/>
      <c r="AR16" s="83"/>
      <c r="AS16" s="83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>
        <f t="shared" si="0"/>
        <v>0</v>
      </c>
      <c r="BG16" s="72"/>
      <c r="BH16" s="118" t="s">
        <v>160</v>
      </c>
      <c r="BI16" s="119"/>
      <c r="BJ16" s="119"/>
      <c r="BK16" s="119"/>
      <c r="BL16" s="120"/>
      <c r="BM16" s="117" t="s">
        <v>531</v>
      </c>
      <c r="BN16" s="117"/>
      <c r="BO16" s="117"/>
      <c r="BP16" s="117"/>
      <c r="BQ16" s="117"/>
    </row>
    <row r="17" spans="2:69" x14ac:dyDescent="0.25">
      <c r="B17" s="56"/>
      <c r="C17" s="55"/>
      <c r="D17" s="55"/>
      <c r="E17" s="55"/>
      <c r="F17" s="55"/>
      <c r="G17" s="55"/>
      <c r="H17" s="55"/>
      <c r="I17" s="55"/>
      <c r="J17" s="61"/>
      <c r="K17" s="61"/>
      <c r="L17" s="61"/>
      <c r="M17" s="61"/>
      <c r="N17" s="70"/>
      <c r="O17" s="70"/>
      <c r="P17" s="70"/>
      <c r="Q17" s="70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2"/>
      <c r="AL17" s="62"/>
      <c r="AM17" s="62"/>
      <c r="AN17" s="62"/>
      <c r="AO17" s="62"/>
      <c r="AP17" s="62"/>
      <c r="AQ17" s="55"/>
      <c r="AR17" s="55"/>
      <c r="AS17" s="55"/>
      <c r="AT17" s="72">
        <f>SUM(AT8:AV16)/9</f>
        <v>0</v>
      </c>
      <c r="AU17" s="72"/>
      <c r="AV17" s="72"/>
      <c r="AW17" s="72">
        <f>SUM(AW8:AY16)/9</f>
        <v>0</v>
      </c>
      <c r="AX17" s="72"/>
      <c r="AY17" s="72"/>
      <c r="AZ17" s="72">
        <f>SUM(AZ8:BB16)/9</f>
        <v>0</v>
      </c>
      <c r="BA17" s="72"/>
      <c r="BB17" s="72"/>
      <c r="BC17" s="72">
        <f>SUM(BC8:BE16)/9</f>
        <v>0</v>
      </c>
      <c r="BD17" s="72"/>
      <c r="BE17" s="72"/>
      <c r="BF17" s="72">
        <f t="shared" si="0"/>
        <v>0</v>
      </c>
      <c r="BG17" s="72"/>
    </row>
    <row r="18" spans="2:69" ht="13.8" customHeight="1" x14ac:dyDescent="0.25">
      <c r="B18" s="57"/>
      <c r="C18" s="58"/>
      <c r="D18" s="58"/>
      <c r="E18" s="58"/>
      <c r="F18" s="58"/>
      <c r="G18" s="59"/>
      <c r="H18" s="59"/>
      <c r="I18" s="59"/>
      <c r="J18" s="59"/>
      <c r="K18" s="59"/>
      <c r="L18" s="59"/>
      <c r="M18" s="59"/>
      <c r="N18" s="60"/>
      <c r="O18" s="60"/>
      <c r="P18" s="60"/>
      <c r="Q18" s="60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2"/>
      <c r="AL18" s="62"/>
      <c r="AM18" s="62"/>
      <c r="AN18" s="62"/>
      <c r="AO18" s="62"/>
      <c r="AP18" s="62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4"/>
      <c r="BG18" s="64"/>
      <c r="BH18" s="61"/>
      <c r="BI18" s="61"/>
      <c r="BJ18" s="61"/>
      <c r="BK18" s="61"/>
      <c r="BL18" s="61"/>
      <c r="BM18" s="61"/>
      <c r="BN18" s="61"/>
      <c r="BO18" s="61"/>
      <c r="BP18" s="61"/>
      <c r="BQ18" s="61"/>
    </row>
    <row r="20" spans="2:69" x14ac:dyDescent="0.25">
      <c r="B20" s="73" t="s">
        <v>602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T20" s="73" t="s">
        <v>605</v>
      </c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J20" s="73" t="s">
        <v>604</v>
      </c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</row>
    <row r="21" spans="2:69" x14ac:dyDescent="0.25">
      <c r="B21" s="74" t="s">
        <v>603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T21" s="74" t="s">
        <v>601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J21" s="74" t="s">
        <v>606</v>
      </c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</row>
  </sheetData>
  <mergeCells count="166">
    <mergeCell ref="B2:F5"/>
    <mergeCell ref="G2:AH3"/>
    <mergeCell ref="AI2:AM2"/>
    <mergeCell ref="AI3:AM3"/>
    <mergeCell ref="G4:AH5"/>
    <mergeCell ref="AI4:AM4"/>
    <mergeCell ref="AI5:AM5"/>
    <mergeCell ref="B6:AM6"/>
    <mergeCell ref="C7:F7"/>
    <mergeCell ref="G7:I7"/>
    <mergeCell ref="J7:M7"/>
    <mergeCell ref="N7:Q7"/>
    <mergeCell ref="R7:U7"/>
    <mergeCell ref="V7:Z7"/>
    <mergeCell ref="AA7:AE7"/>
    <mergeCell ref="AF7:AJ7"/>
    <mergeCell ref="AK7:AM7"/>
    <mergeCell ref="BF7:BG7"/>
    <mergeCell ref="BH7:BL7"/>
    <mergeCell ref="BM7:BQ7"/>
    <mergeCell ref="B20:P20"/>
    <mergeCell ref="T20:AH20"/>
    <mergeCell ref="AJ20:AX20"/>
    <mergeCell ref="R10:U10"/>
    <mergeCell ref="R11:U11"/>
    <mergeCell ref="R12:U12"/>
    <mergeCell ref="R13:U15"/>
    <mergeCell ref="AN7:AP7"/>
    <mergeCell ref="AQ7:AS7"/>
    <mergeCell ref="AT7:AV7"/>
    <mergeCell ref="AW7:AY7"/>
    <mergeCell ref="AZ7:BB7"/>
    <mergeCell ref="BC7:BE7"/>
    <mergeCell ref="B21:P21"/>
    <mergeCell ref="T21:AH21"/>
    <mergeCell ref="AJ21:AX21"/>
    <mergeCell ref="C8:F16"/>
    <mergeCell ref="G8:I16"/>
    <mergeCell ref="J8:M16"/>
    <mergeCell ref="N8:Q12"/>
    <mergeCell ref="N13:Q16"/>
    <mergeCell ref="R8:U8"/>
    <mergeCell ref="R9:U9"/>
    <mergeCell ref="R16:U16"/>
    <mergeCell ref="V8:Z8"/>
    <mergeCell ref="V9:Z9"/>
    <mergeCell ref="V10:Z10"/>
    <mergeCell ref="V11:Z11"/>
    <mergeCell ref="V12:Z12"/>
    <mergeCell ref="V13:Z13"/>
    <mergeCell ref="V14:Z14"/>
    <mergeCell ref="V15:Z15"/>
    <mergeCell ref="V16:Z16"/>
    <mergeCell ref="AA14:AE14"/>
    <mergeCell ref="AA15:AE15"/>
    <mergeCell ref="AA16:AE16"/>
    <mergeCell ref="AF8:AJ8"/>
    <mergeCell ref="AF9:AJ9"/>
    <mergeCell ref="AF10:AJ10"/>
    <mergeCell ref="AF11:AJ11"/>
    <mergeCell ref="AF12:AJ12"/>
    <mergeCell ref="AF13:AJ13"/>
    <mergeCell ref="AF14:AJ14"/>
    <mergeCell ref="AA8:AE8"/>
    <mergeCell ref="AA9:AE9"/>
    <mergeCell ref="AA10:AE10"/>
    <mergeCell ref="AA11:AE11"/>
    <mergeCell ref="AA12:AE12"/>
    <mergeCell ref="AA13:AE13"/>
    <mergeCell ref="AF15:AJ15"/>
    <mergeCell ref="AF16:AJ16"/>
    <mergeCell ref="AK8:AM8"/>
    <mergeCell ref="AK9:AM9"/>
    <mergeCell ref="AK10:AM10"/>
    <mergeCell ref="AK11:AM11"/>
    <mergeCell ref="AK12:AM12"/>
    <mergeCell ref="AK13:AM13"/>
    <mergeCell ref="AK14:AM14"/>
    <mergeCell ref="AK15:AM15"/>
    <mergeCell ref="BH12:BL12"/>
    <mergeCell ref="BH13:BL13"/>
    <mergeCell ref="AK16:AM16"/>
    <mergeCell ref="AN8:AP8"/>
    <mergeCell ref="AN9:AP9"/>
    <mergeCell ref="AN10:AP10"/>
    <mergeCell ref="AN11:AP11"/>
    <mergeCell ref="AN12:AP12"/>
    <mergeCell ref="AN13:AP13"/>
    <mergeCell ref="AN14:AP14"/>
    <mergeCell ref="AN15:AP15"/>
    <mergeCell ref="AN16:AP16"/>
    <mergeCell ref="BM15:BQ15"/>
    <mergeCell ref="BM16:BQ16"/>
    <mergeCell ref="BF8:BG8"/>
    <mergeCell ref="BF9:BG9"/>
    <mergeCell ref="BF10:BG10"/>
    <mergeCell ref="BF11:BG11"/>
    <mergeCell ref="BF12:BG12"/>
    <mergeCell ref="BF13:BG13"/>
    <mergeCell ref="BF14:BG14"/>
    <mergeCell ref="BF15:BG15"/>
    <mergeCell ref="BH14:BL14"/>
    <mergeCell ref="BH15:BL15"/>
    <mergeCell ref="BH16:BL16"/>
    <mergeCell ref="BM8:BQ8"/>
    <mergeCell ref="BM9:BQ9"/>
    <mergeCell ref="BM10:BQ10"/>
    <mergeCell ref="BM11:BQ11"/>
    <mergeCell ref="BM12:BQ12"/>
    <mergeCell ref="BM13:BQ13"/>
    <mergeCell ref="BM14:BQ14"/>
    <mergeCell ref="BH8:BL8"/>
    <mergeCell ref="BH9:BL9"/>
    <mergeCell ref="BH10:BL10"/>
    <mergeCell ref="BH11:BL11"/>
    <mergeCell ref="BF16:BG16"/>
    <mergeCell ref="AQ8:AS8"/>
    <mergeCell ref="AQ9:AS9"/>
    <mergeCell ref="AQ10:AS10"/>
    <mergeCell ref="AQ11:AS11"/>
    <mergeCell ref="AQ12:AS12"/>
    <mergeCell ref="AQ13:AS13"/>
    <mergeCell ref="AQ14:AS14"/>
    <mergeCell ref="AQ15:AS15"/>
    <mergeCell ref="AQ16:AS16"/>
    <mergeCell ref="AZ15:BB15"/>
    <mergeCell ref="AT14:AV14"/>
    <mergeCell ref="AT15:AV15"/>
    <mergeCell ref="AT16:AV16"/>
    <mergeCell ref="AW8:AY8"/>
    <mergeCell ref="AW9:AY9"/>
    <mergeCell ref="AW10:AY10"/>
    <mergeCell ref="AW11:AY11"/>
    <mergeCell ref="AW12:AY12"/>
    <mergeCell ref="AW13:AY13"/>
    <mergeCell ref="AW14:AY14"/>
    <mergeCell ref="AT8:AV8"/>
    <mergeCell ref="AT9:AV9"/>
    <mergeCell ref="AT10:AV10"/>
    <mergeCell ref="AT11:AV11"/>
    <mergeCell ref="AT12:AV12"/>
    <mergeCell ref="AT13:AV13"/>
    <mergeCell ref="BF17:BG17"/>
    <mergeCell ref="AT17:AV17"/>
    <mergeCell ref="AW17:AY17"/>
    <mergeCell ref="AZ17:BB17"/>
    <mergeCell ref="BC17:BE17"/>
    <mergeCell ref="AZ16:BB16"/>
    <mergeCell ref="BC8:BE8"/>
    <mergeCell ref="BC9:BE9"/>
    <mergeCell ref="BC10:BE10"/>
    <mergeCell ref="BC11:BE11"/>
    <mergeCell ref="BC12:BE12"/>
    <mergeCell ref="BC13:BE13"/>
    <mergeCell ref="BC14:BE14"/>
    <mergeCell ref="BC15:BE15"/>
    <mergeCell ref="BC16:BE16"/>
    <mergeCell ref="AW15:AY15"/>
    <mergeCell ref="AW16:AY16"/>
    <mergeCell ref="AZ8:BB8"/>
    <mergeCell ref="AZ9:BB9"/>
    <mergeCell ref="AZ10:BB10"/>
    <mergeCell ref="AZ11:BB11"/>
    <mergeCell ref="AZ12:BB12"/>
    <mergeCell ref="AZ13:BB13"/>
    <mergeCell ref="AZ14:BB1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D510-5036-4C0B-AAC4-CA36A9C9249C}">
  <sheetPr>
    <tabColor rgb="FFFF6600"/>
  </sheetPr>
  <dimension ref="A1:BQ16"/>
  <sheetViews>
    <sheetView showGridLines="0" zoomScale="80" zoomScaleNormal="80" workbookViewId="0"/>
  </sheetViews>
  <sheetFormatPr baseColWidth="10" defaultColWidth="4.77734375" defaultRowHeight="13.8" x14ac:dyDescent="0.25"/>
  <cols>
    <col min="1" max="16384" width="4.77734375" style="48"/>
  </cols>
  <sheetData>
    <row r="1" spans="1:69" x14ac:dyDescent="0.25">
      <c r="A1" s="51" t="s">
        <v>594</v>
      </c>
      <c r="B1" s="49"/>
      <c r="C1" s="49"/>
      <c r="D1" s="49"/>
      <c r="E1" s="49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</row>
    <row r="2" spans="1:69" ht="13.8" customHeight="1" x14ac:dyDescent="0.25">
      <c r="B2" s="76"/>
      <c r="C2" s="76"/>
      <c r="D2" s="76"/>
      <c r="E2" s="76"/>
      <c r="F2" s="76"/>
      <c r="G2" s="77" t="s">
        <v>599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 t="s">
        <v>595</v>
      </c>
      <c r="AJ2" s="77"/>
      <c r="AK2" s="77"/>
      <c r="AL2" s="77"/>
      <c r="AM2" s="77"/>
    </row>
    <row r="3" spans="1:69" x14ac:dyDescent="0.25">
      <c r="B3" s="76"/>
      <c r="C3" s="76"/>
      <c r="D3" s="76"/>
      <c r="E3" s="76"/>
      <c r="F3" s="76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 t="s">
        <v>600</v>
      </c>
      <c r="AJ3" s="78"/>
      <c r="AK3" s="78"/>
      <c r="AL3" s="78"/>
      <c r="AM3" s="78"/>
    </row>
    <row r="4" spans="1:69" ht="13.8" customHeight="1" x14ac:dyDescent="0.25">
      <c r="B4" s="76"/>
      <c r="C4" s="76"/>
      <c r="D4" s="76"/>
      <c r="E4" s="76"/>
      <c r="F4" s="76"/>
      <c r="G4" s="77" t="s">
        <v>596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597</v>
      </c>
      <c r="AJ4" s="77"/>
      <c r="AK4" s="77"/>
      <c r="AL4" s="77"/>
      <c r="AM4" s="77"/>
    </row>
    <row r="5" spans="1:69" x14ac:dyDescent="0.25">
      <c r="B5" s="76"/>
      <c r="C5" s="76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 t="s">
        <v>598</v>
      </c>
      <c r="AJ5" s="78"/>
      <c r="AK5" s="78"/>
      <c r="AL5" s="78"/>
      <c r="AM5" s="78"/>
    </row>
    <row r="6" spans="1:69" x14ac:dyDescent="0.25">
      <c r="B6" s="79" t="s">
        <v>407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</row>
    <row r="7" spans="1:69" ht="27.6" customHeight="1" x14ac:dyDescent="0.25">
      <c r="B7" s="54" t="s">
        <v>554</v>
      </c>
      <c r="C7" s="96" t="s">
        <v>580</v>
      </c>
      <c r="D7" s="97"/>
      <c r="E7" s="97"/>
      <c r="F7" s="98"/>
      <c r="G7" s="96" t="s">
        <v>0</v>
      </c>
      <c r="H7" s="97"/>
      <c r="I7" s="97"/>
      <c r="J7" s="99" t="s">
        <v>581</v>
      </c>
      <c r="K7" s="99"/>
      <c r="L7" s="99"/>
      <c r="M7" s="99"/>
      <c r="N7" s="99" t="s">
        <v>1</v>
      </c>
      <c r="O7" s="99"/>
      <c r="P7" s="99"/>
      <c r="Q7" s="99"/>
      <c r="R7" s="91" t="s">
        <v>582</v>
      </c>
      <c r="S7" s="91"/>
      <c r="T7" s="91"/>
      <c r="U7" s="91"/>
      <c r="V7" s="91" t="s">
        <v>583</v>
      </c>
      <c r="W7" s="91"/>
      <c r="X7" s="91"/>
      <c r="Y7" s="91"/>
      <c r="Z7" s="91"/>
      <c r="AA7" s="91" t="s">
        <v>3</v>
      </c>
      <c r="AB7" s="91"/>
      <c r="AC7" s="91"/>
      <c r="AD7" s="91"/>
      <c r="AE7" s="91"/>
      <c r="AF7" s="91" t="s">
        <v>584</v>
      </c>
      <c r="AG7" s="91"/>
      <c r="AH7" s="91"/>
      <c r="AI7" s="91"/>
      <c r="AJ7" s="91"/>
      <c r="AK7" s="91" t="s">
        <v>5</v>
      </c>
      <c r="AL7" s="91"/>
      <c r="AM7" s="91"/>
      <c r="AN7" s="77" t="s">
        <v>585</v>
      </c>
      <c r="AO7" s="77"/>
      <c r="AP7" s="77"/>
      <c r="AQ7" s="84" t="s">
        <v>561</v>
      </c>
      <c r="AR7" s="85"/>
      <c r="AS7" s="86"/>
      <c r="AT7" s="84" t="s">
        <v>562</v>
      </c>
      <c r="AU7" s="85"/>
      <c r="AV7" s="86"/>
      <c r="AW7" s="80" t="s">
        <v>563</v>
      </c>
      <c r="AX7" s="80"/>
      <c r="AY7" s="80"/>
      <c r="AZ7" s="80" t="s">
        <v>564</v>
      </c>
      <c r="BA7" s="80"/>
      <c r="BB7" s="80"/>
      <c r="BC7" s="80" t="s">
        <v>565</v>
      </c>
      <c r="BD7" s="80"/>
      <c r="BE7" s="80"/>
      <c r="BF7" s="82" t="s">
        <v>566</v>
      </c>
      <c r="BG7" s="82"/>
      <c r="BH7" s="80" t="s">
        <v>593</v>
      </c>
      <c r="BI7" s="80"/>
      <c r="BJ7" s="80"/>
      <c r="BK7" s="80"/>
      <c r="BL7" s="80"/>
      <c r="BM7" s="80" t="s">
        <v>12</v>
      </c>
      <c r="BN7" s="80"/>
      <c r="BO7" s="80"/>
      <c r="BP7" s="80"/>
      <c r="BQ7" s="80"/>
    </row>
    <row r="8" spans="1:69" x14ac:dyDescent="0.25">
      <c r="B8" s="65">
        <v>60</v>
      </c>
      <c r="C8" s="93" t="s">
        <v>497</v>
      </c>
      <c r="D8" s="93"/>
      <c r="E8" s="93"/>
      <c r="F8" s="93"/>
      <c r="G8" s="93"/>
      <c r="H8" s="93"/>
      <c r="I8" s="93"/>
      <c r="J8" s="75" t="s">
        <v>547</v>
      </c>
      <c r="K8" s="75"/>
      <c r="L8" s="75"/>
      <c r="M8" s="75"/>
      <c r="N8" s="137" t="s">
        <v>64</v>
      </c>
      <c r="O8" s="137"/>
      <c r="P8" s="137"/>
      <c r="Q8" s="137"/>
      <c r="R8" s="75" t="s">
        <v>426</v>
      </c>
      <c r="S8" s="75"/>
      <c r="T8" s="75"/>
      <c r="U8" s="75"/>
      <c r="V8" s="75" t="s">
        <v>577</v>
      </c>
      <c r="W8" s="75"/>
      <c r="X8" s="75"/>
      <c r="Y8" s="75"/>
      <c r="Z8" s="75"/>
      <c r="AA8" s="75" t="s">
        <v>68</v>
      </c>
      <c r="AB8" s="75"/>
      <c r="AC8" s="75"/>
      <c r="AD8" s="75"/>
      <c r="AE8" s="75"/>
      <c r="AF8" s="112" t="s">
        <v>72</v>
      </c>
      <c r="AG8" s="112"/>
      <c r="AH8" s="112"/>
      <c r="AI8" s="112"/>
      <c r="AJ8" s="112"/>
      <c r="AK8" s="138">
        <v>0</v>
      </c>
      <c r="AL8" s="138"/>
      <c r="AM8" s="138"/>
      <c r="AN8" s="138">
        <v>1</v>
      </c>
      <c r="AO8" s="138"/>
      <c r="AP8" s="138"/>
      <c r="AQ8" s="87"/>
      <c r="AR8" s="87"/>
      <c r="AS8" s="87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36">
        <f>SUM(AT8:BE8)/4</f>
        <v>0</v>
      </c>
      <c r="BG8" s="136"/>
      <c r="BH8" s="75" t="s">
        <v>273</v>
      </c>
      <c r="BI8" s="75"/>
      <c r="BJ8" s="75"/>
      <c r="BK8" s="75"/>
      <c r="BL8" s="75"/>
      <c r="BM8" s="75" t="s">
        <v>535</v>
      </c>
      <c r="BN8" s="75"/>
      <c r="BO8" s="75"/>
      <c r="BP8" s="75"/>
      <c r="BQ8" s="75"/>
    </row>
    <row r="9" spans="1:69" ht="13.8" customHeight="1" x14ac:dyDescent="0.25">
      <c r="B9" s="65">
        <v>61</v>
      </c>
      <c r="C9" s="93"/>
      <c r="D9" s="93"/>
      <c r="E9" s="93"/>
      <c r="F9" s="93"/>
      <c r="G9" s="93"/>
      <c r="H9" s="93"/>
      <c r="I9" s="93"/>
      <c r="J9" s="75"/>
      <c r="K9" s="75"/>
      <c r="L9" s="75"/>
      <c r="M9" s="75"/>
      <c r="N9" s="137"/>
      <c r="O9" s="137"/>
      <c r="P9" s="137"/>
      <c r="Q9" s="137"/>
      <c r="R9" s="75" t="s">
        <v>80</v>
      </c>
      <c r="S9" s="75"/>
      <c r="T9" s="75"/>
      <c r="U9" s="75"/>
      <c r="V9" s="75" t="s">
        <v>560</v>
      </c>
      <c r="W9" s="75"/>
      <c r="X9" s="75"/>
      <c r="Y9" s="75"/>
      <c r="Z9" s="75"/>
      <c r="AA9" s="75" t="s">
        <v>68</v>
      </c>
      <c r="AB9" s="75"/>
      <c r="AC9" s="75"/>
      <c r="AD9" s="75"/>
      <c r="AE9" s="75"/>
      <c r="AF9" s="112" t="s">
        <v>72</v>
      </c>
      <c r="AG9" s="112"/>
      <c r="AH9" s="112"/>
      <c r="AI9" s="112"/>
      <c r="AJ9" s="112"/>
      <c r="AK9" s="138">
        <v>0</v>
      </c>
      <c r="AL9" s="138"/>
      <c r="AM9" s="138"/>
      <c r="AN9" s="138">
        <v>1</v>
      </c>
      <c r="AO9" s="138"/>
      <c r="AP9" s="138"/>
      <c r="AQ9" s="87"/>
      <c r="AR9" s="87"/>
      <c r="AS9" s="87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36">
        <f>SUM(AT9:BE9)/4</f>
        <v>0</v>
      </c>
      <c r="BG9" s="136"/>
      <c r="BH9" s="75" t="s">
        <v>273</v>
      </c>
      <c r="BI9" s="75"/>
      <c r="BJ9" s="75"/>
      <c r="BK9" s="75"/>
      <c r="BL9" s="75"/>
      <c r="BM9" s="75" t="s">
        <v>535</v>
      </c>
      <c r="BN9" s="75"/>
      <c r="BO9" s="75"/>
      <c r="BP9" s="75"/>
      <c r="BQ9" s="75"/>
    </row>
    <row r="10" spans="1:69" ht="13.8" customHeight="1" x14ac:dyDescent="0.25">
      <c r="B10" s="65">
        <v>62</v>
      </c>
      <c r="C10" s="93"/>
      <c r="D10" s="93"/>
      <c r="E10" s="93"/>
      <c r="F10" s="93"/>
      <c r="G10" s="93"/>
      <c r="H10" s="93"/>
      <c r="I10" s="93"/>
      <c r="J10" s="75"/>
      <c r="K10" s="75"/>
      <c r="L10" s="75"/>
      <c r="M10" s="75"/>
      <c r="N10" s="137" t="s">
        <v>85</v>
      </c>
      <c r="O10" s="137"/>
      <c r="P10" s="137"/>
      <c r="Q10" s="137"/>
      <c r="R10" s="75" t="s">
        <v>117</v>
      </c>
      <c r="S10" s="75"/>
      <c r="T10" s="75"/>
      <c r="U10" s="75"/>
      <c r="V10" s="75" t="s">
        <v>551</v>
      </c>
      <c r="W10" s="75"/>
      <c r="X10" s="75"/>
      <c r="Y10" s="75"/>
      <c r="Z10" s="75"/>
      <c r="AA10" s="75" t="s">
        <v>68</v>
      </c>
      <c r="AB10" s="75"/>
      <c r="AC10" s="75"/>
      <c r="AD10" s="75"/>
      <c r="AE10" s="75"/>
      <c r="AF10" s="112" t="s">
        <v>72</v>
      </c>
      <c r="AG10" s="112"/>
      <c r="AH10" s="112"/>
      <c r="AI10" s="112"/>
      <c r="AJ10" s="112"/>
      <c r="AK10" s="138">
        <v>0</v>
      </c>
      <c r="AL10" s="138"/>
      <c r="AM10" s="138"/>
      <c r="AN10" s="138">
        <v>1</v>
      </c>
      <c r="AO10" s="138"/>
      <c r="AP10" s="138"/>
      <c r="AQ10" s="87"/>
      <c r="AR10" s="87"/>
      <c r="AS10" s="87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36">
        <f>SUM(AT10:BE10)/4</f>
        <v>0</v>
      </c>
      <c r="BG10" s="136"/>
      <c r="BH10" s="75" t="s">
        <v>273</v>
      </c>
      <c r="BI10" s="75"/>
      <c r="BJ10" s="75"/>
      <c r="BK10" s="75"/>
      <c r="BL10" s="75"/>
      <c r="BM10" s="75" t="s">
        <v>535</v>
      </c>
      <c r="BN10" s="75"/>
      <c r="BO10" s="75"/>
      <c r="BP10" s="75"/>
      <c r="BQ10" s="75"/>
    </row>
    <row r="11" spans="1:69" ht="13.8" customHeight="1" x14ac:dyDescent="0.25">
      <c r="B11" s="65">
        <v>63</v>
      </c>
      <c r="C11" s="93"/>
      <c r="D11" s="93"/>
      <c r="E11" s="93"/>
      <c r="F11" s="93"/>
      <c r="G11" s="93"/>
      <c r="H11" s="93"/>
      <c r="I11" s="93"/>
      <c r="J11" s="75"/>
      <c r="K11" s="75"/>
      <c r="L11" s="75"/>
      <c r="M11" s="75"/>
      <c r="N11" s="137"/>
      <c r="O11" s="137"/>
      <c r="P11" s="137"/>
      <c r="Q11" s="137"/>
      <c r="R11" s="75" t="s">
        <v>121</v>
      </c>
      <c r="S11" s="75"/>
      <c r="T11" s="75"/>
      <c r="U11" s="75"/>
      <c r="V11" s="75" t="s">
        <v>578</v>
      </c>
      <c r="W11" s="75"/>
      <c r="X11" s="75"/>
      <c r="Y11" s="75"/>
      <c r="Z11" s="75"/>
      <c r="AA11" s="75" t="s">
        <v>68</v>
      </c>
      <c r="AB11" s="75"/>
      <c r="AC11" s="75"/>
      <c r="AD11" s="75"/>
      <c r="AE11" s="75"/>
      <c r="AF11" s="112" t="s">
        <v>72</v>
      </c>
      <c r="AG11" s="112"/>
      <c r="AH11" s="112"/>
      <c r="AI11" s="112"/>
      <c r="AJ11" s="112"/>
      <c r="AK11" s="138">
        <v>0</v>
      </c>
      <c r="AL11" s="138"/>
      <c r="AM11" s="138"/>
      <c r="AN11" s="138">
        <v>1</v>
      </c>
      <c r="AO11" s="138"/>
      <c r="AP11" s="138"/>
      <c r="AQ11" s="87"/>
      <c r="AR11" s="87"/>
      <c r="AS11" s="87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36">
        <f>SUM(AT11:BE11)/4</f>
        <v>0</v>
      </c>
      <c r="BG11" s="136"/>
      <c r="BH11" s="75" t="s">
        <v>273</v>
      </c>
      <c r="BI11" s="75"/>
      <c r="BJ11" s="75"/>
      <c r="BK11" s="75"/>
      <c r="BL11" s="75"/>
      <c r="BM11" s="75" t="s">
        <v>535</v>
      </c>
      <c r="BN11" s="75"/>
      <c r="BO11" s="75"/>
      <c r="BP11" s="75"/>
      <c r="BQ11" s="75"/>
    </row>
    <row r="12" spans="1:69" ht="13.8" customHeight="1" x14ac:dyDescent="0.25">
      <c r="B12" s="56"/>
      <c r="C12" s="55"/>
      <c r="D12" s="55"/>
      <c r="E12" s="55"/>
      <c r="F12" s="55"/>
      <c r="G12" s="55"/>
      <c r="H12" s="55"/>
      <c r="I12" s="55"/>
      <c r="J12" s="61"/>
      <c r="K12" s="61"/>
      <c r="L12" s="61"/>
      <c r="M12" s="61"/>
      <c r="N12" s="70"/>
      <c r="O12" s="70"/>
      <c r="P12" s="70"/>
      <c r="Q12" s="7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2"/>
      <c r="AL12" s="62"/>
      <c r="AM12" s="62"/>
      <c r="AN12" s="62"/>
      <c r="AO12" s="62"/>
      <c r="AP12" s="62"/>
      <c r="AQ12" s="69"/>
      <c r="AR12" s="69"/>
      <c r="AS12" s="69"/>
      <c r="AT12" s="72">
        <f>SUM(AT8:AV11)/4</f>
        <v>0</v>
      </c>
      <c r="AU12" s="72"/>
      <c r="AV12" s="72"/>
      <c r="AW12" s="72">
        <f>SUM(AW8:AY11)/4</f>
        <v>0</v>
      </c>
      <c r="AX12" s="72"/>
      <c r="AY12" s="72"/>
      <c r="AZ12" s="72">
        <f>SUM(AZ8:BB11)/4</f>
        <v>0</v>
      </c>
      <c r="BA12" s="72"/>
      <c r="BB12" s="72"/>
      <c r="BC12" s="72">
        <f>SUM(BC8:BE11)/4</f>
        <v>0</v>
      </c>
      <c r="BD12" s="72"/>
      <c r="BE12" s="72"/>
      <c r="BF12" s="136">
        <f>SUM(AT12:BE12)/4</f>
        <v>0</v>
      </c>
      <c r="BG12" s="136"/>
      <c r="BH12" s="61"/>
      <c r="BI12" s="61"/>
      <c r="BJ12" s="61"/>
      <c r="BK12" s="61"/>
      <c r="BL12" s="61"/>
      <c r="BM12" s="61"/>
      <c r="BN12" s="61"/>
      <c r="BO12" s="61"/>
      <c r="BP12" s="61"/>
      <c r="BQ12" s="61"/>
    </row>
    <row r="13" spans="1:69" ht="13.8" customHeight="1" x14ac:dyDescent="0.25">
      <c r="B13" s="57"/>
      <c r="C13" s="58"/>
      <c r="D13" s="58"/>
      <c r="E13" s="58"/>
      <c r="F13" s="58"/>
      <c r="G13" s="59"/>
      <c r="H13" s="59"/>
      <c r="I13" s="59"/>
      <c r="J13" s="59"/>
      <c r="K13" s="59"/>
      <c r="L13" s="59"/>
      <c r="M13" s="59"/>
      <c r="N13" s="60"/>
      <c r="O13" s="60"/>
      <c r="P13" s="60"/>
      <c r="Q13" s="60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2"/>
      <c r="AL13" s="62"/>
      <c r="AM13" s="62"/>
      <c r="AN13" s="62"/>
      <c r="AO13" s="62"/>
      <c r="AP13" s="62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4"/>
      <c r="BG13" s="64"/>
      <c r="BH13" s="61"/>
      <c r="BI13" s="61"/>
      <c r="BJ13" s="61"/>
      <c r="BK13" s="61"/>
      <c r="BL13" s="61"/>
      <c r="BM13" s="61"/>
      <c r="BN13" s="61"/>
      <c r="BO13" s="61"/>
      <c r="BP13" s="61"/>
      <c r="BQ13" s="61"/>
    </row>
    <row r="15" spans="1:69" x14ac:dyDescent="0.25">
      <c r="B15" s="73" t="s">
        <v>602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T15" s="73" t="s">
        <v>605</v>
      </c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J15" s="73" t="s">
        <v>604</v>
      </c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</row>
    <row r="16" spans="1:69" x14ac:dyDescent="0.25">
      <c r="B16" s="74" t="s">
        <v>603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T16" s="74" t="s">
        <v>601</v>
      </c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J16" s="74" t="s">
        <v>606</v>
      </c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</row>
  </sheetData>
  <mergeCells count="98">
    <mergeCell ref="B2:F5"/>
    <mergeCell ref="G2:AH3"/>
    <mergeCell ref="AI2:AM2"/>
    <mergeCell ref="AI3:AM3"/>
    <mergeCell ref="G4:AH5"/>
    <mergeCell ref="AI4:AM4"/>
    <mergeCell ref="AI5:AM5"/>
    <mergeCell ref="B6:AM6"/>
    <mergeCell ref="C7:F7"/>
    <mergeCell ref="G7:I7"/>
    <mergeCell ref="J7:M7"/>
    <mergeCell ref="N7:Q7"/>
    <mergeCell ref="R7:U7"/>
    <mergeCell ref="V7:Z7"/>
    <mergeCell ref="AA7:AE7"/>
    <mergeCell ref="AF7:AJ7"/>
    <mergeCell ref="AK7:AM7"/>
    <mergeCell ref="BF7:BG7"/>
    <mergeCell ref="BH7:BL7"/>
    <mergeCell ref="BM7:BQ7"/>
    <mergeCell ref="B15:P15"/>
    <mergeCell ref="T15:AH15"/>
    <mergeCell ref="AJ15:AX15"/>
    <mergeCell ref="BH11:BL11"/>
    <mergeCell ref="BF8:BG8"/>
    <mergeCell ref="BF9:BG9"/>
    <mergeCell ref="BF10:BG10"/>
    <mergeCell ref="AN7:AP7"/>
    <mergeCell ref="AQ7:AS7"/>
    <mergeCell ref="AT7:AV7"/>
    <mergeCell ref="AW7:AY7"/>
    <mergeCell ref="AZ7:BB7"/>
    <mergeCell ref="BC7:BE7"/>
    <mergeCell ref="B16:P16"/>
    <mergeCell ref="T16:AH16"/>
    <mergeCell ref="AJ16:AX16"/>
    <mergeCell ref="BM8:BQ8"/>
    <mergeCell ref="BM9:BQ9"/>
    <mergeCell ref="BM10:BQ10"/>
    <mergeCell ref="BM11:BQ11"/>
    <mergeCell ref="BH8:BL8"/>
    <mergeCell ref="BH9:BL9"/>
    <mergeCell ref="BH10:BL10"/>
    <mergeCell ref="BF11:BG11"/>
    <mergeCell ref="AQ8:AS8"/>
    <mergeCell ref="AQ9:AS9"/>
    <mergeCell ref="AQ10:AS10"/>
    <mergeCell ref="AQ11:AS11"/>
    <mergeCell ref="AT8:AV8"/>
    <mergeCell ref="AT9:AV9"/>
    <mergeCell ref="AT10:AV10"/>
    <mergeCell ref="AT11:AV11"/>
    <mergeCell ref="AW8:AY8"/>
    <mergeCell ref="BC8:BE8"/>
    <mergeCell ref="BC9:BE9"/>
    <mergeCell ref="BC10:BE10"/>
    <mergeCell ref="BC11:BE11"/>
    <mergeCell ref="AN8:AP8"/>
    <mergeCell ref="AN9:AP9"/>
    <mergeCell ref="AN10:AP10"/>
    <mergeCell ref="AN11:AP11"/>
    <mergeCell ref="AW9:AY9"/>
    <mergeCell ref="AW10:AY10"/>
    <mergeCell ref="AW11:AY11"/>
    <mergeCell ref="AZ8:BB8"/>
    <mergeCell ref="AZ9:BB9"/>
    <mergeCell ref="AZ10:BB10"/>
    <mergeCell ref="AZ11:BB11"/>
    <mergeCell ref="AK8:AM8"/>
    <mergeCell ref="AK9:AM9"/>
    <mergeCell ref="AK10:AM10"/>
    <mergeCell ref="AK11:AM11"/>
    <mergeCell ref="AF8:AJ8"/>
    <mergeCell ref="AF9:AJ9"/>
    <mergeCell ref="AF10:AJ10"/>
    <mergeCell ref="AF11:AJ11"/>
    <mergeCell ref="AA10:AE10"/>
    <mergeCell ref="AA11:AE11"/>
    <mergeCell ref="V8:Z8"/>
    <mergeCell ref="V9:Z9"/>
    <mergeCell ref="V10:Z10"/>
    <mergeCell ref="V11:Z11"/>
    <mergeCell ref="BC12:BE12"/>
    <mergeCell ref="BF12:BG12"/>
    <mergeCell ref="J8:M11"/>
    <mergeCell ref="C8:F11"/>
    <mergeCell ref="G8:I11"/>
    <mergeCell ref="AT12:AV12"/>
    <mergeCell ref="AW12:AY12"/>
    <mergeCell ref="AZ12:BB12"/>
    <mergeCell ref="R8:U8"/>
    <mergeCell ref="R9:U9"/>
    <mergeCell ref="R10:U10"/>
    <mergeCell ref="R11:U11"/>
    <mergeCell ref="N8:Q9"/>
    <mergeCell ref="N10:Q11"/>
    <mergeCell ref="AA8:AE8"/>
    <mergeCell ref="AA9:AE9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D2CB-85FB-40BB-98C5-C7F824FEC856}">
  <sheetPr>
    <tabColor rgb="FFFF6600"/>
  </sheetPr>
  <dimension ref="A1:BQ22"/>
  <sheetViews>
    <sheetView showGridLines="0" zoomScale="80" zoomScaleNormal="80" workbookViewId="0"/>
  </sheetViews>
  <sheetFormatPr baseColWidth="10" defaultColWidth="4.77734375" defaultRowHeight="13.8" x14ac:dyDescent="0.25"/>
  <cols>
    <col min="1" max="16384" width="4.77734375" style="48"/>
  </cols>
  <sheetData>
    <row r="1" spans="1:69" x14ac:dyDescent="0.25">
      <c r="A1" s="51" t="s">
        <v>594</v>
      </c>
      <c r="B1" s="49"/>
      <c r="C1" s="49"/>
      <c r="D1" s="49"/>
      <c r="E1" s="49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</row>
    <row r="2" spans="1:69" ht="13.8" customHeight="1" x14ac:dyDescent="0.25">
      <c r="B2" s="76"/>
      <c r="C2" s="76"/>
      <c r="D2" s="76"/>
      <c r="E2" s="76"/>
      <c r="F2" s="76"/>
      <c r="G2" s="77" t="s">
        <v>599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 t="s">
        <v>595</v>
      </c>
      <c r="AJ2" s="77"/>
      <c r="AK2" s="77"/>
      <c r="AL2" s="77"/>
      <c r="AM2" s="77"/>
    </row>
    <row r="3" spans="1:69" ht="13.8" customHeight="1" x14ac:dyDescent="0.25">
      <c r="B3" s="76"/>
      <c r="C3" s="76"/>
      <c r="D3" s="76"/>
      <c r="E3" s="76"/>
      <c r="F3" s="76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8" t="s">
        <v>600</v>
      </c>
      <c r="AJ3" s="78"/>
      <c r="AK3" s="78"/>
      <c r="AL3" s="78"/>
      <c r="AM3" s="78"/>
    </row>
    <row r="4" spans="1:69" ht="13.8" customHeight="1" x14ac:dyDescent="0.25">
      <c r="B4" s="76"/>
      <c r="C4" s="76"/>
      <c r="D4" s="76"/>
      <c r="E4" s="76"/>
      <c r="F4" s="76"/>
      <c r="G4" s="77" t="s">
        <v>596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597</v>
      </c>
      <c r="AJ4" s="77"/>
      <c r="AK4" s="77"/>
      <c r="AL4" s="77"/>
      <c r="AM4" s="77"/>
    </row>
    <row r="5" spans="1:69" x14ac:dyDescent="0.25">
      <c r="B5" s="76"/>
      <c r="C5" s="76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8" t="s">
        <v>598</v>
      </c>
      <c r="AJ5" s="78"/>
      <c r="AK5" s="78"/>
      <c r="AL5" s="78"/>
      <c r="AM5" s="78"/>
    </row>
    <row r="6" spans="1:69" x14ac:dyDescent="0.25">
      <c r="B6" s="79" t="s">
        <v>417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</row>
    <row r="7" spans="1:69" ht="27.6" customHeight="1" x14ac:dyDescent="0.25">
      <c r="B7" s="54" t="s">
        <v>554</v>
      </c>
      <c r="C7" s="96" t="s">
        <v>580</v>
      </c>
      <c r="D7" s="97"/>
      <c r="E7" s="97"/>
      <c r="F7" s="98"/>
      <c r="G7" s="96" t="s">
        <v>0</v>
      </c>
      <c r="H7" s="97"/>
      <c r="I7" s="97"/>
      <c r="J7" s="99" t="s">
        <v>581</v>
      </c>
      <c r="K7" s="99"/>
      <c r="L7" s="99"/>
      <c r="M7" s="99"/>
      <c r="N7" s="99" t="s">
        <v>1</v>
      </c>
      <c r="O7" s="99"/>
      <c r="P7" s="99"/>
      <c r="Q7" s="99"/>
      <c r="R7" s="91" t="s">
        <v>582</v>
      </c>
      <c r="S7" s="91"/>
      <c r="T7" s="91"/>
      <c r="U7" s="91"/>
      <c r="V7" s="91" t="s">
        <v>583</v>
      </c>
      <c r="W7" s="91"/>
      <c r="X7" s="91"/>
      <c r="Y7" s="91"/>
      <c r="Z7" s="91"/>
      <c r="AA7" s="91" t="s">
        <v>3</v>
      </c>
      <c r="AB7" s="91"/>
      <c r="AC7" s="91"/>
      <c r="AD7" s="91"/>
      <c r="AE7" s="91"/>
      <c r="AF7" s="91" t="s">
        <v>584</v>
      </c>
      <c r="AG7" s="91"/>
      <c r="AH7" s="91"/>
      <c r="AI7" s="91"/>
      <c r="AJ7" s="91"/>
      <c r="AK7" s="91" t="s">
        <v>5</v>
      </c>
      <c r="AL7" s="91"/>
      <c r="AM7" s="91"/>
      <c r="AN7" s="77" t="s">
        <v>585</v>
      </c>
      <c r="AO7" s="77"/>
      <c r="AP7" s="77"/>
      <c r="AQ7" s="84" t="s">
        <v>561</v>
      </c>
      <c r="AR7" s="85"/>
      <c r="AS7" s="86"/>
      <c r="AT7" s="84" t="s">
        <v>562</v>
      </c>
      <c r="AU7" s="85"/>
      <c r="AV7" s="86"/>
      <c r="AW7" s="80" t="s">
        <v>563</v>
      </c>
      <c r="AX7" s="80"/>
      <c r="AY7" s="80"/>
      <c r="AZ7" s="80" t="s">
        <v>564</v>
      </c>
      <c r="BA7" s="80"/>
      <c r="BB7" s="80"/>
      <c r="BC7" s="80" t="s">
        <v>565</v>
      </c>
      <c r="BD7" s="80"/>
      <c r="BE7" s="80"/>
      <c r="BF7" s="82" t="s">
        <v>566</v>
      </c>
      <c r="BG7" s="82"/>
      <c r="BH7" s="80" t="s">
        <v>593</v>
      </c>
      <c r="BI7" s="80"/>
      <c r="BJ7" s="80"/>
      <c r="BK7" s="80"/>
      <c r="BL7" s="80"/>
      <c r="BM7" s="80" t="s">
        <v>12</v>
      </c>
      <c r="BN7" s="80"/>
      <c r="BO7" s="80"/>
      <c r="BP7" s="80"/>
      <c r="BQ7" s="80"/>
    </row>
    <row r="8" spans="1:69" x14ac:dyDescent="0.25">
      <c r="B8" s="65">
        <v>64</v>
      </c>
      <c r="C8" s="93" t="s">
        <v>497</v>
      </c>
      <c r="D8" s="93"/>
      <c r="E8" s="93"/>
      <c r="F8" s="93"/>
      <c r="G8" s="93" t="s">
        <v>498</v>
      </c>
      <c r="H8" s="93"/>
      <c r="I8" s="93"/>
      <c r="J8" s="112" t="s">
        <v>548</v>
      </c>
      <c r="K8" s="112"/>
      <c r="L8" s="112"/>
      <c r="M8" s="112"/>
      <c r="N8" s="102" t="s">
        <v>499</v>
      </c>
      <c r="O8" s="102"/>
      <c r="P8" s="102"/>
      <c r="Q8" s="102"/>
      <c r="R8" s="75" t="s">
        <v>423</v>
      </c>
      <c r="S8" s="75"/>
      <c r="T8" s="75"/>
      <c r="U8" s="75"/>
      <c r="V8" s="75" t="s">
        <v>500</v>
      </c>
      <c r="W8" s="75"/>
      <c r="X8" s="75"/>
      <c r="Y8" s="75"/>
      <c r="Z8" s="75"/>
      <c r="AA8" s="75" t="s">
        <v>135</v>
      </c>
      <c r="AB8" s="75"/>
      <c r="AC8" s="75"/>
      <c r="AD8" s="75"/>
      <c r="AE8" s="75"/>
      <c r="AF8" s="75" t="s">
        <v>136</v>
      </c>
      <c r="AG8" s="75"/>
      <c r="AH8" s="75"/>
      <c r="AI8" s="75"/>
      <c r="AJ8" s="75"/>
      <c r="AK8" s="87">
        <v>3</v>
      </c>
      <c r="AL8" s="87"/>
      <c r="AM8" s="87"/>
      <c r="AN8" s="87">
        <v>1</v>
      </c>
      <c r="AO8" s="87"/>
      <c r="AP8" s="87"/>
      <c r="AQ8" s="145"/>
      <c r="AR8" s="146"/>
      <c r="AS8" s="147"/>
      <c r="AT8" s="142"/>
      <c r="AU8" s="143"/>
      <c r="AV8" s="144"/>
      <c r="AW8" s="142"/>
      <c r="AX8" s="143"/>
      <c r="AY8" s="144"/>
      <c r="AZ8" s="142"/>
      <c r="BA8" s="143"/>
      <c r="BB8" s="144"/>
      <c r="BC8" s="142"/>
      <c r="BD8" s="143"/>
      <c r="BE8" s="144"/>
      <c r="BF8" s="100">
        <f>SUM(AT8:BE8)</f>
        <v>0</v>
      </c>
      <c r="BG8" s="101"/>
      <c r="BH8" s="75" t="s">
        <v>139</v>
      </c>
      <c r="BI8" s="75"/>
      <c r="BJ8" s="75"/>
      <c r="BK8" s="75"/>
      <c r="BL8" s="75"/>
      <c r="BM8" s="139" t="s">
        <v>536</v>
      </c>
      <c r="BN8" s="140"/>
      <c r="BO8" s="140"/>
      <c r="BP8" s="140"/>
      <c r="BQ8" s="141"/>
    </row>
    <row r="9" spans="1:69" x14ac:dyDescent="0.25">
      <c r="B9" s="65">
        <v>65</v>
      </c>
      <c r="C9" s="93"/>
      <c r="D9" s="93"/>
      <c r="E9" s="93"/>
      <c r="F9" s="93"/>
      <c r="G9" s="93"/>
      <c r="H9" s="93"/>
      <c r="I9" s="93"/>
      <c r="J9" s="112"/>
      <c r="K9" s="112"/>
      <c r="L9" s="112"/>
      <c r="M9" s="112"/>
      <c r="N9" s="102"/>
      <c r="O9" s="102"/>
      <c r="P9" s="102"/>
      <c r="Q9" s="102"/>
      <c r="R9" s="75"/>
      <c r="S9" s="75"/>
      <c r="T9" s="75"/>
      <c r="U9" s="75"/>
      <c r="V9" s="75" t="s">
        <v>501</v>
      </c>
      <c r="W9" s="75"/>
      <c r="X9" s="75"/>
      <c r="Y9" s="75"/>
      <c r="Z9" s="75"/>
      <c r="AA9" s="75" t="s">
        <v>192</v>
      </c>
      <c r="AB9" s="75"/>
      <c r="AC9" s="75"/>
      <c r="AD9" s="75"/>
      <c r="AE9" s="75"/>
      <c r="AF9" s="75" t="s">
        <v>193</v>
      </c>
      <c r="AG9" s="75"/>
      <c r="AH9" s="75"/>
      <c r="AI9" s="75"/>
      <c r="AJ9" s="75"/>
      <c r="AK9" s="87">
        <v>5</v>
      </c>
      <c r="AL9" s="87"/>
      <c r="AM9" s="87"/>
      <c r="AN9" s="87">
        <v>5</v>
      </c>
      <c r="AO9" s="87"/>
      <c r="AP9" s="87"/>
      <c r="AQ9" s="83"/>
      <c r="AR9" s="83"/>
      <c r="AS9" s="83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00">
        <f t="shared" ref="BF9:BF17" si="0">SUM(AT9:BE9)</f>
        <v>0</v>
      </c>
      <c r="BG9" s="101"/>
      <c r="BH9" s="75" t="s">
        <v>194</v>
      </c>
      <c r="BI9" s="75"/>
      <c r="BJ9" s="75"/>
      <c r="BK9" s="75"/>
      <c r="BL9" s="75"/>
      <c r="BM9" s="139" t="s">
        <v>537</v>
      </c>
      <c r="BN9" s="140"/>
      <c r="BO9" s="140"/>
      <c r="BP9" s="140"/>
      <c r="BQ9" s="141"/>
    </row>
    <row r="10" spans="1:69" x14ac:dyDescent="0.25">
      <c r="B10" s="65">
        <v>66</v>
      </c>
      <c r="C10" s="93"/>
      <c r="D10" s="93"/>
      <c r="E10" s="93"/>
      <c r="F10" s="93"/>
      <c r="G10" s="93"/>
      <c r="H10" s="93"/>
      <c r="I10" s="93"/>
      <c r="J10" s="112"/>
      <c r="K10" s="112"/>
      <c r="L10" s="112"/>
      <c r="M10" s="112"/>
      <c r="N10" s="102"/>
      <c r="O10" s="102"/>
      <c r="P10" s="102"/>
      <c r="Q10" s="102"/>
      <c r="R10" s="75"/>
      <c r="S10" s="75"/>
      <c r="T10" s="75"/>
      <c r="U10" s="75"/>
      <c r="V10" s="75" t="s">
        <v>502</v>
      </c>
      <c r="W10" s="75"/>
      <c r="X10" s="75"/>
      <c r="Y10" s="75"/>
      <c r="Z10" s="75"/>
      <c r="AA10" s="75" t="s">
        <v>197</v>
      </c>
      <c r="AB10" s="75"/>
      <c r="AC10" s="75"/>
      <c r="AD10" s="75"/>
      <c r="AE10" s="75"/>
      <c r="AF10" s="75" t="s">
        <v>198</v>
      </c>
      <c r="AG10" s="75"/>
      <c r="AH10" s="75"/>
      <c r="AI10" s="75"/>
      <c r="AJ10" s="75"/>
      <c r="AK10" s="87" t="s">
        <v>200</v>
      </c>
      <c r="AL10" s="87"/>
      <c r="AM10" s="87"/>
      <c r="AN10" s="113">
        <v>8</v>
      </c>
      <c r="AO10" s="114"/>
      <c r="AP10" s="115"/>
      <c r="AQ10" s="83"/>
      <c r="AR10" s="83"/>
      <c r="AS10" s="83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00">
        <f t="shared" si="0"/>
        <v>0</v>
      </c>
      <c r="BG10" s="101"/>
      <c r="BH10" s="75" t="s">
        <v>238</v>
      </c>
      <c r="BI10" s="75"/>
      <c r="BJ10" s="75"/>
      <c r="BK10" s="75"/>
      <c r="BL10" s="75"/>
      <c r="BM10" s="139" t="s">
        <v>537</v>
      </c>
      <c r="BN10" s="140"/>
      <c r="BO10" s="140"/>
      <c r="BP10" s="140"/>
      <c r="BQ10" s="141"/>
    </row>
    <row r="11" spans="1:69" x14ac:dyDescent="0.25">
      <c r="B11" s="65">
        <v>67</v>
      </c>
      <c r="C11" s="93"/>
      <c r="D11" s="93"/>
      <c r="E11" s="93"/>
      <c r="F11" s="93"/>
      <c r="G11" s="93"/>
      <c r="H11" s="93"/>
      <c r="I11" s="93"/>
      <c r="J11" s="112"/>
      <c r="K11" s="112"/>
      <c r="L11" s="112"/>
      <c r="M11" s="112"/>
      <c r="N11" s="102"/>
      <c r="O11" s="102"/>
      <c r="P11" s="102"/>
      <c r="Q11" s="102"/>
      <c r="R11" s="75"/>
      <c r="S11" s="75"/>
      <c r="T11" s="75"/>
      <c r="U11" s="75"/>
      <c r="V11" s="75" t="s">
        <v>503</v>
      </c>
      <c r="W11" s="75"/>
      <c r="X11" s="75"/>
      <c r="Y11" s="75"/>
      <c r="Z11" s="75"/>
      <c r="AA11" s="75" t="s">
        <v>262</v>
      </c>
      <c r="AB11" s="75"/>
      <c r="AC11" s="75"/>
      <c r="AD11" s="75"/>
      <c r="AE11" s="75"/>
      <c r="AF11" s="75" t="s">
        <v>263</v>
      </c>
      <c r="AG11" s="75"/>
      <c r="AH11" s="75"/>
      <c r="AI11" s="75"/>
      <c r="AJ11" s="75"/>
      <c r="AK11" s="87" t="s">
        <v>200</v>
      </c>
      <c r="AL11" s="87"/>
      <c r="AM11" s="87"/>
      <c r="AN11" s="121" t="s">
        <v>586</v>
      </c>
      <c r="AO11" s="122"/>
      <c r="AP11" s="123"/>
      <c r="AQ11" s="83"/>
      <c r="AR11" s="83"/>
      <c r="AS11" s="83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00">
        <f t="shared" si="0"/>
        <v>0</v>
      </c>
      <c r="BG11" s="101"/>
      <c r="BH11" s="75" t="s">
        <v>238</v>
      </c>
      <c r="BI11" s="75"/>
      <c r="BJ11" s="75"/>
      <c r="BK11" s="75"/>
      <c r="BL11" s="75"/>
      <c r="BM11" s="139" t="s">
        <v>537</v>
      </c>
      <c r="BN11" s="140"/>
      <c r="BO11" s="140"/>
      <c r="BP11" s="140"/>
      <c r="BQ11" s="141"/>
    </row>
    <row r="12" spans="1:69" x14ac:dyDescent="0.25">
      <c r="B12" s="65">
        <v>68</v>
      </c>
      <c r="C12" s="93"/>
      <c r="D12" s="93"/>
      <c r="E12" s="93"/>
      <c r="F12" s="93"/>
      <c r="G12" s="93"/>
      <c r="H12" s="93"/>
      <c r="I12" s="93"/>
      <c r="J12" s="112"/>
      <c r="K12" s="112"/>
      <c r="L12" s="112"/>
      <c r="M12" s="112"/>
      <c r="N12" s="102"/>
      <c r="O12" s="102"/>
      <c r="P12" s="102"/>
      <c r="Q12" s="102"/>
      <c r="R12" s="75"/>
      <c r="S12" s="75"/>
      <c r="T12" s="75"/>
      <c r="U12" s="75"/>
      <c r="V12" s="75" t="s">
        <v>504</v>
      </c>
      <c r="W12" s="75"/>
      <c r="X12" s="75"/>
      <c r="Y12" s="75"/>
      <c r="Z12" s="75"/>
      <c r="AA12" s="75" t="s">
        <v>265</v>
      </c>
      <c r="AB12" s="75"/>
      <c r="AC12" s="75"/>
      <c r="AD12" s="75"/>
      <c r="AE12" s="75"/>
      <c r="AF12" s="75" t="s">
        <v>198</v>
      </c>
      <c r="AG12" s="75"/>
      <c r="AH12" s="75"/>
      <c r="AI12" s="75"/>
      <c r="AJ12" s="75"/>
      <c r="AK12" s="87">
        <v>20</v>
      </c>
      <c r="AL12" s="87"/>
      <c r="AM12" s="87"/>
      <c r="AN12" s="113" t="s">
        <v>614</v>
      </c>
      <c r="AO12" s="114"/>
      <c r="AP12" s="115"/>
      <c r="AQ12" s="83"/>
      <c r="AR12" s="83"/>
      <c r="AS12" s="83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00">
        <f t="shared" si="0"/>
        <v>0</v>
      </c>
      <c r="BG12" s="101"/>
      <c r="BH12" s="75" t="s">
        <v>238</v>
      </c>
      <c r="BI12" s="75"/>
      <c r="BJ12" s="75"/>
      <c r="BK12" s="75"/>
      <c r="BL12" s="75"/>
      <c r="BM12" s="139" t="s">
        <v>537</v>
      </c>
      <c r="BN12" s="140"/>
      <c r="BO12" s="140"/>
      <c r="BP12" s="140"/>
      <c r="BQ12" s="141"/>
    </row>
    <row r="13" spans="1:69" x14ac:dyDescent="0.25">
      <c r="B13" s="65">
        <v>69</v>
      </c>
      <c r="C13" s="93"/>
      <c r="D13" s="93"/>
      <c r="E13" s="93"/>
      <c r="F13" s="93"/>
      <c r="G13" s="93"/>
      <c r="H13" s="93"/>
      <c r="I13" s="93"/>
      <c r="J13" s="112"/>
      <c r="K13" s="112"/>
      <c r="L13" s="112"/>
      <c r="M13" s="112"/>
      <c r="N13" s="102"/>
      <c r="O13" s="102"/>
      <c r="P13" s="102"/>
      <c r="Q13" s="102"/>
      <c r="R13" s="75"/>
      <c r="S13" s="75"/>
      <c r="T13" s="75"/>
      <c r="U13" s="75"/>
      <c r="V13" s="75" t="s">
        <v>505</v>
      </c>
      <c r="W13" s="75"/>
      <c r="X13" s="75"/>
      <c r="Y13" s="75"/>
      <c r="Z13" s="75"/>
      <c r="AA13" s="75" t="s">
        <v>282</v>
      </c>
      <c r="AB13" s="75"/>
      <c r="AC13" s="75"/>
      <c r="AD13" s="75"/>
      <c r="AE13" s="75"/>
      <c r="AF13" s="75" t="s">
        <v>284</v>
      </c>
      <c r="AG13" s="75"/>
      <c r="AH13" s="75"/>
      <c r="AI13" s="75"/>
      <c r="AJ13" s="75"/>
      <c r="AK13" s="87"/>
      <c r="AL13" s="87"/>
      <c r="AM13" s="87"/>
      <c r="AN13" s="113" t="s">
        <v>615</v>
      </c>
      <c r="AO13" s="114"/>
      <c r="AP13" s="115"/>
      <c r="AQ13" s="83"/>
      <c r="AR13" s="83"/>
      <c r="AS13" s="83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00">
        <f t="shared" si="0"/>
        <v>0</v>
      </c>
      <c r="BG13" s="101"/>
      <c r="BH13" s="75" t="s">
        <v>194</v>
      </c>
      <c r="BI13" s="75"/>
      <c r="BJ13" s="75"/>
      <c r="BK13" s="75"/>
      <c r="BL13" s="75"/>
      <c r="BM13" s="139" t="s">
        <v>537</v>
      </c>
      <c r="BN13" s="140"/>
      <c r="BO13" s="140"/>
      <c r="BP13" s="140"/>
      <c r="BQ13" s="141"/>
    </row>
    <row r="14" spans="1:69" x14ac:dyDescent="0.25">
      <c r="B14" s="65">
        <v>70</v>
      </c>
      <c r="C14" s="93"/>
      <c r="D14" s="93"/>
      <c r="E14" s="93"/>
      <c r="F14" s="93"/>
      <c r="G14" s="93"/>
      <c r="H14" s="93"/>
      <c r="I14" s="93"/>
      <c r="J14" s="112"/>
      <c r="K14" s="112"/>
      <c r="L14" s="112"/>
      <c r="M14" s="112"/>
      <c r="N14" s="102"/>
      <c r="O14" s="102"/>
      <c r="P14" s="102"/>
      <c r="Q14" s="102"/>
      <c r="R14" s="75" t="s">
        <v>286</v>
      </c>
      <c r="S14" s="75"/>
      <c r="T14" s="75"/>
      <c r="U14" s="75"/>
      <c r="V14" s="75" t="s">
        <v>506</v>
      </c>
      <c r="W14" s="75"/>
      <c r="X14" s="75"/>
      <c r="Y14" s="75"/>
      <c r="Z14" s="75"/>
      <c r="AA14" s="75" t="s">
        <v>288</v>
      </c>
      <c r="AB14" s="75"/>
      <c r="AC14" s="75"/>
      <c r="AD14" s="75"/>
      <c r="AE14" s="75"/>
      <c r="AF14" s="75" t="s">
        <v>260</v>
      </c>
      <c r="AG14" s="75"/>
      <c r="AH14" s="75"/>
      <c r="AI14" s="75"/>
      <c r="AJ14" s="75"/>
      <c r="AK14" s="87" t="s">
        <v>611</v>
      </c>
      <c r="AL14" s="87"/>
      <c r="AM14" s="87"/>
      <c r="AN14" s="113">
        <v>1</v>
      </c>
      <c r="AO14" s="114"/>
      <c r="AP14" s="115"/>
      <c r="AQ14" s="83"/>
      <c r="AR14" s="83"/>
      <c r="AS14" s="83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00">
        <f t="shared" si="0"/>
        <v>0</v>
      </c>
      <c r="BG14" s="101"/>
      <c r="BH14" s="75" t="s">
        <v>292</v>
      </c>
      <c r="BI14" s="75"/>
      <c r="BJ14" s="75"/>
      <c r="BK14" s="75"/>
      <c r="BL14" s="75"/>
      <c r="BM14" s="139" t="s">
        <v>538</v>
      </c>
      <c r="BN14" s="140"/>
      <c r="BO14" s="140"/>
      <c r="BP14" s="140"/>
      <c r="BQ14" s="141"/>
    </row>
    <row r="15" spans="1:69" x14ac:dyDescent="0.25">
      <c r="B15" s="65">
        <v>71</v>
      </c>
      <c r="C15" s="93"/>
      <c r="D15" s="93"/>
      <c r="E15" s="93"/>
      <c r="F15" s="93"/>
      <c r="G15" s="93"/>
      <c r="H15" s="93"/>
      <c r="I15" s="93"/>
      <c r="J15" s="112"/>
      <c r="K15" s="112"/>
      <c r="L15" s="112"/>
      <c r="M15" s="112"/>
      <c r="N15" s="102" t="s">
        <v>509</v>
      </c>
      <c r="O15" s="102"/>
      <c r="P15" s="102"/>
      <c r="Q15" s="102"/>
      <c r="R15" s="75" t="s">
        <v>424</v>
      </c>
      <c r="S15" s="75"/>
      <c r="T15" s="75"/>
      <c r="U15" s="75"/>
      <c r="V15" s="75" t="s">
        <v>507</v>
      </c>
      <c r="W15" s="75"/>
      <c r="X15" s="75"/>
      <c r="Y15" s="75"/>
      <c r="Z15" s="75"/>
      <c r="AA15" s="75" t="s">
        <v>296</v>
      </c>
      <c r="AB15" s="75"/>
      <c r="AC15" s="75"/>
      <c r="AD15" s="75"/>
      <c r="AE15" s="75"/>
      <c r="AF15" s="75" t="s">
        <v>260</v>
      </c>
      <c r="AG15" s="75"/>
      <c r="AH15" s="75"/>
      <c r="AI15" s="75"/>
      <c r="AJ15" s="75"/>
      <c r="AK15" s="87" t="s">
        <v>611</v>
      </c>
      <c r="AL15" s="87"/>
      <c r="AM15" s="87"/>
      <c r="AN15" s="113">
        <v>1</v>
      </c>
      <c r="AO15" s="114"/>
      <c r="AP15" s="115"/>
      <c r="AQ15" s="83"/>
      <c r="AR15" s="83"/>
      <c r="AS15" s="83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00">
        <f t="shared" si="0"/>
        <v>0</v>
      </c>
      <c r="BG15" s="101"/>
      <c r="BH15" s="75" t="s">
        <v>298</v>
      </c>
      <c r="BI15" s="75"/>
      <c r="BJ15" s="75"/>
      <c r="BK15" s="75"/>
      <c r="BL15" s="75"/>
      <c r="BM15" s="139" t="s">
        <v>531</v>
      </c>
      <c r="BN15" s="140"/>
      <c r="BO15" s="140"/>
      <c r="BP15" s="140"/>
      <c r="BQ15" s="141"/>
    </row>
    <row r="16" spans="1:69" x14ac:dyDescent="0.25">
      <c r="B16" s="65">
        <v>72</v>
      </c>
      <c r="C16" s="93"/>
      <c r="D16" s="93"/>
      <c r="E16" s="93"/>
      <c r="F16" s="93"/>
      <c r="G16" s="93"/>
      <c r="H16" s="93"/>
      <c r="I16" s="93"/>
      <c r="J16" s="112"/>
      <c r="K16" s="112"/>
      <c r="L16" s="112"/>
      <c r="M16" s="112"/>
      <c r="N16" s="102"/>
      <c r="O16" s="102"/>
      <c r="P16" s="102"/>
      <c r="Q16" s="102"/>
      <c r="R16" s="75"/>
      <c r="S16" s="75"/>
      <c r="T16" s="75"/>
      <c r="U16" s="75"/>
      <c r="V16" s="75" t="s">
        <v>508</v>
      </c>
      <c r="W16" s="75"/>
      <c r="X16" s="75"/>
      <c r="Y16" s="75"/>
      <c r="Z16" s="75"/>
      <c r="AA16" s="75" t="s">
        <v>301</v>
      </c>
      <c r="AB16" s="75"/>
      <c r="AC16" s="75"/>
      <c r="AD16" s="75"/>
      <c r="AE16" s="75"/>
      <c r="AF16" s="75" t="s">
        <v>302</v>
      </c>
      <c r="AG16" s="75"/>
      <c r="AH16" s="75"/>
      <c r="AI16" s="75"/>
      <c r="AJ16" s="75"/>
      <c r="AK16" s="87" t="s">
        <v>611</v>
      </c>
      <c r="AL16" s="87"/>
      <c r="AM16" s="87"/>
      <c r="AN16" s="113">
        <v>1</v>
      </c>
      <c r="AO16" s="114"/>
      <c r="AP16" s="115"/>
      <c r="AQ16" s="83"/>
      <c r="AR16" s="83"/>
      <c r="AS16" s="83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00">
        <f>SUM(AT16:BE16)</f>
        <v>0</v>
      </c>
      <c r="BG16" s="101"/>
      <c r="BH16" s="75" t="s">
        <v>298</v>
      </c>
      <c r="BI16" s="75"/>
      <c r="BJ16" s="75"/>
      <c r="BK16" s="75"/>
      <c r="BL16" s="75"/>
      <c r="BM16" s="139" t="s">
        <v>535</v>
      </c>
      <c r="BN16" s="140"/>
      <c r="BO16" s="140"/>
      <c r="BP16" s="140"/>
      <c r="BQ16" s="141"/>
    </row>
    <row r="17" spans="2:69" x14ac:dyDescent="0.25">
      <c r="B17" s="65">
        <v>73</v>
      </c>
      <c r="C17" s="93"/>
      <c r="D17" s="93"/>
      <c r="E17" s="93"/>
      <c r="F17" s="93"/>
      <c r="G17" s="93"/>
      <c r="H17" s="93"/>
      <c r="I17" s="93"/>
      <c r="J17" s="112"/>
      <c r="K17" s="112"/>
      <c r="L17" s="112"/>
      <c r="M17" s="112"/>
      <c r="N17" s="102"/>
      <c r="O17" s="102"/>
      <c r="P17" s="102"/>
      <c r="Q17" s="102"/>
      <c r="R17" s="75" t="s">
        <v>429</v>
      </c>
      <c r="S17" s="75"/>
      <c r="T17" s="75"/>
      <c r="U17" s="75"/>
      <c r="V17" s="75" t="s">
        <v>510</v>
      </c>
      <c r="W17" s="75"/>
      <c r="X17" s="75"/>
      <c r="Y17" s="75"/>
      <c r="Z17" s="75"/>
      <c r="AA17" s="75" t="s">
        <v>511</v>
      </c>
      <c r="AB17" s="75"/>
      <c r="AC17" s="75"/>
      <c r="AD17" s="75"/>
      <c r="AE17" s="75"/>
      <c r="AF17" s="75" t="s">
        <v>512</v>
      </c>
      <c r="AG17" s="75"/>
      <c r="AH17" s="75"/>
      <c r="AI17" s="75"/>
      <c r="AJ17" s="75"/>
      <c r="AK17" s="87" t="s">
        <v>611</v>
      </c>
      <c r="AL17" s="87"/>
      <c r="AM17" s="87"/>
      <c r="AN17" s="113">
        <v>1</v>
      </c>
      <c r="AO17" s="114"/>
      <c r="AP17" s="115"/>
      <c r="AQ17" s="83"/>
      <c r="AR17" s="83"/>
      <c r="AS17" s="83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00">
        <f t="shared" si="0"/>
        <v>0</v>
      </c>
      <c r="BG17" s="101"/>
      <c r="BH17" s="75" t="s">
        <v>298</v>
      </c>
      <c r="BI17" s="75"/>
      <c r="BJ17" s="75"/>
      <c r="BK17" s="75"/>
      <c r="BL17" s="75"/>
      <c r="BM17" s="139" t="s">
        <v>536</v>
      </c>
      <c r="BN17" s="140"/>
      <c r="BO17" s="140"/>
      <c r="BP17" s="140"/>
      <c r="BQ17" s="141"/>
    </row>
    <row r="18" spans="2:69" x14ac:dyDescent="0.25">
      <c r="B18" s="56"/>
      <c r="C18" s="55"/>
      <c r="D18" s="55"/>
      <c r="E18" s="55"/>
      <c r="F18" s="55"/>
      <c r="G18" s="55"/>
      <c r="H18" s="55"/>
      <c r="I18" s="55"/>
      <c r="J18" s="61"/>
      <c r="K18" s="61"/>
      <c r="L18" s="61"/>
      <c r="M18" s="61"/>
      <c r="N18" s="70"/>
      <c r="O18" s="70"/>
      <c r="P18" s="70"/>
      <c r="Q18" s="70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9"/>
      <c r="AL18" s="69"/>
      <c r="AM18" s="69"/>
      <c r="AN18" s="69"/>
      <c r="AO18" s="69"/>
      <c r="AP18" s="69"/>
      <c r="AQ18" s="55"/>
      <c r="AR18" s="55"/>
      <c r="AS18" s="55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100">
        <f t="shared" ref="BF18" si="1">SUM(AT18:BE18)</f>
        <v>0</v>
      </c>
      <c r="BG18" s="101"/>
      <c r="BH18" s="61"/>
      <c r="BI18" s="61"/>
      <c r="BJ18" s="61"/>
      <c r="BK18" s="61"/>
      <c r="BL18" s="61"/>
      <c r="BM18" s="61"/>
      <c r="BN18" s="61"/>
      <c r="BO18" s="61"/>
      <c r="BP18" s="61"/>
      <c r="BQ18" s="61"/>
    </row>
    <row r="19" spans="2:69" ht="13.8" customHeight="1" x14ac:dyDescent="0.25">
      <c r="B19" s="57"/>
      <c r="C19" s="58"/>
      <c r="D19" s="58"/>
      <c r="E19" s="58"/>
      <c r="F19" s="58"/>
      <c r="G19" s="59"/>
      <c r="H19" s="59"/>
      <c r="I19" s="59"/>
      <c r="J19" s="59"/>
      <c r="K19" s="59"/>
      <c r="L19" s="59"/>
      <c r="M19" s="59"/>
      <c r="N19" s="60"/>
      <c r="O19" s="60"/>
      <c r="P19" s="60"/>
      <c r="Q19" s="60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2"/>
      <c r="AL19" s="62"/>
      <c r="AM19" s="62"/>
      <c r="AN19" s="62"/>
      <c r="AO19" s="62"/>
      <c r="AP19" s="62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4"/>
      <c r="BG19" s="64"/>
      <c r="BH19" s="61"/>
      <c r="BI19" s="61"/>
      <c r="BJ19" s="61"/>
      <c r="BK19" s="61"/>
      <c r="BL19" s="61"/>
      <c r="BM19" s="61"/>
      <c r="BN19" s="61"/>
      <c r="BO19" s="61"/>
      <c r="BP19" s="61"/>
      <c r="BQ19" s="61"/>
    </row>
    <row r="21" spans="2:69" x14ac:dyDescent="0.25">
      <c r="B21" s="73" t="s">
        <v>602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T21" s="73" t="s">
        <v>605</v>
      </c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J21" s="73" t="s">
        <v>604</v>
      </c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</row>
    <row r="22" spans="2:69" x14ac:dyDescent="0.25">
      <c r="B22" s="74" t="s">
        <v>603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T22" s="74" t="s">
        <v>601</v>
      </c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J22" s="74" t="s">
        <v>606</v>
      </c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</row>
  </sheetData>
  <mergeCells count="176">
    <mergeCell ref="B2:F5"/>
    <mergeCell ref="G2:AH3"/>
    <mergeCell ref="AI2:AM2"/>
    <mergeCell ref="AI3:AM3"/>
    <mergeCell ref="G4:AH5"/>
    <mergeCell ref="AI4:AM4"/>
    <mergeCell ref="AI5:AM5"/>
    <mergeCell ref="B6:AM6"/>
    <mergeCell ref="C7:F7"/>
    <mergeCell ref="G7:I7"/>
    <mergeCell ref="J7:M7"/>
    <mergeCell ref="N7:Q7"/>
    <mergeCell ref="R7:U7"/>
    <mergeCell ref="V7:Z7"/>
    <mergeCell ref="AA7:AE7"/>
    <mergeCell ref="AF7:AJ7"/>
    <mergeCell ref="AK7:AM7"/>
    <mergeCell ref="BF7:BG7"/>
    <mergeCell ref="BH7:BL7"/>
    <mergeCell ref="BM7:BQ7"/>
    <mergeCell ref="B21:P21"/>
    <mergeCell ref="T21:AH21"/>
    <mergeCell ref="AJ21:AX21"/>
    <mergeCell ref="R15:U16"/>
    <mergeCell ref="R17:U17"/>
    <mergeCell ref="V8:Z8"/>
    <mergeCell ref="V9:Z9"/>
    <mergeCell ref="AN7:AP7"/>
    <mergeCell ref="AQ7:AS7"/>
    <mergeCell ref="AT7:AV7"/>
    <mergeCell ref="AW7:AY7"/>
    <mergeCell ref="AZ7:BB7"/>
    <mergeCell ref="BC7:BE7"/>
    <mergeCell ref="B22:P22"/>
    <mergeCell ref="T22:AH22"/>
    <mergeCell ref="AJ22:AX22"/>
    <mergeCell ref="C8:F17"/>
    <mergeCell ref="G8:I17"/>
    <mergeCell ref="J8:M17"/>
    <mergeCell ref="N8:Q14"/>
    <mergeCell ref="N15:Q17"/>
    <mergeCell ref="R8:U13"/>
    <mergeCell ref="R14:U14"/>
    <mergeCell ref="V16:Z16"/>
    <mergeCell ref="V17:Z17"/>
    <mergeCell ref="AA8:AE8"/>
    <mergeCell ref="AA9:AE9"/>
    <mergeCell ref="AA10:AE10"/>
    <mergeCell ref="AA11:AE11"/>
    <mergeCell ref="AA12:AE12"/>
    <mergeCell ref="AA13:AE13"/>
    <mergeCell ref="AA14:AE14"/>
    <mergeCell ref="AA15:AE15"/>
    <mergeCell ref="V10:Z10"/>
    <mergeCell ref="V11:Z11"/>
    <mergeCell ref="V12:Z12"/>
    <mergeCell ref="V13:Z13"/>
    <mergeCell ref="V14:Z14"/>
    <mergeCell ref="V15:Z15"/>
    <mergeCell ref="AA16:AE16"/>
    <mergeCell ref="AA17:AE17"/>
    <mergeCell ref="AF8:AJ8"/>
    <mergeCell ref="AF9:AJ9"/>
    <mergeCell ref="AF10:AJ10"/>
    <mergeCell ref="AF11:AJ11"/>
    <mergeCell ref="AF12:AJ12"/>
    <mergeCell ref="AF13:AJ13"/>
    <mergeCell ref="AF14:AJ14"/>
    <mergeCell ref="AF15:AJ15"/>
    <mergeCell ref="AF16:AJ16"/>
    <mergeCell ref="AF17:AJ17"/>
    <mergeCell ref="AK8:AM8"/>
    <mergeCell ref="AK9:AM9"/>
    <mergeCell ref="AK10:AM10"/>
    <mergeCell ref="AK11:AM11"/>
    <mergeCell ref="AK12:AM12"/>
    <mergeCell ref="AK13:AM13"/>
    <mergeCell ref="AK14:AM14"/>
    <mergeCell ref="AK15:AM15"/>
    <mergeCell ref="AN16:AP16"/>
    <mergeCell ref="AN17:AP17"/>
    <mergeCell ref="AQ8:AS8"/>
    <mergeCell ref="AQ9:AS9"/>
    <mergeCell ref="AQ10:AS10"/>
    <mergeCell ref="AQ11:AS11"/>
    <mergeCell ref="AQ12:AS12"/>
    <mergeCell ref="AQ13:AS13"/>
    <mergeCell ref="AK16:AM16"/>
    <mergeCell ref="AK17:AM17"/>
    <mergeCell ref="AN8:AP8"/>
    <mergeCell ref="AN9:AP9"/>
    <mergeCell ref="AN10:AP10"/>
    <mergeCell ref="AN11:AP11"/>
    <mergeCell ref="AN12:AP12"/>
    <mergeCell ref="AN13:AP13"/>
    <mergeCell ref="AN14:AP14"/>
    <mergeCell ref="AN15:AP15"/>
    <mergeCell ref="AQ14:AS14"/>
    <mergeCell ref="AQ15:AS15"/>
    <mergeCell ref="AQ16:AS16"/>
    <mergeCell ref="AQ17:AS17"/>
    <mergeCell ref="AT8:AV8"/>
    <mergeCell ref="AT9:AV9"/>
    <mergeCell ref="AT10:AV10"/>
    <mergeCell ref="AT11:AV11"/>
    <mergeCell ref="AT12:AV12"/>
    <mergeCell ref="AT13:AV13"/>
    <mergeCell ref="AT15:AV15"/>
    <mergeCell ref="AT16:AV16"/>
    <mergeCell ref="AT17:AV17"/>
    <mergeCell ref="AW8:AY8"/>
    <mergeCell ref="AW9:AY9"/>
    <mergeCell ref="AW10:AY10"/>
    <mergeCell ref="AW11:AY11"/>
    <mergeCell ref="AW12:AY12"/>
    <mergeCell ref="AW13:AY13"/>
    <mergeCell ref="BC8:BE8"/>
    <mergeCell ref="BC9:BE9"/>
    <mergeCell ref="BC10:BE10"/>
    <mergeCell ref="BC11:BE11"/>
    <mergeCell ref="BC12:BE12"/>
    <mergeCell ref="BC13:BE13"/>
    <mergeCell ref="AW14:AY14"/>
    <mergeCell ref="AW15:AY15"/>
    <mergeCell ref="AW16:AY16"/>
    <mergeCell ref="AZ8:BB8"/>
    <mergeCell ref="AZ9:BB9"/>
    <mergeCell ref="AZ10:BB10"/>
    <mergeCell ref="AZ11:BB11"/>
    <mergeCell ref="AZ12:BB12"/>
    <mergeCell ref="AZ13:BB13"/>
    <mergeCell ref="BM8:BQ8"/>
    <mergeCell ref="BM9:BQ9"/>
    <mergeCell ref="BM10:BQ10"/>
    <mergeCell ref="BM11:BQ11"/>
    <mergeCell ref="BM12:BQ12"/>
    <mergeCell ref="BM13:BQ13"/>
    <mergeCell ref="BF14:BG14"/>
    <mergeCell ref="BF15:BG15"/>
    <mergeCell ref="BF16:BG16"/>
    <mergeCell ref="BH8:BL8"/>
    <mergeCell ref="BH9:BL9"/>
    <mergeCell ref="BH10:BL10"/>
    <mergeCell ref="BH11:BL11"/>
    <mergeCell ref="BH12:BL12"/>
    <mergeCell ref="BH13:BL13"/>
    <mergeCell ref="BF8:BG8"/>
    <mergeCell ref="BF9:BG9"/>
    <mergeCell ref="BF10:BG10"/>
    <mergeCell ref="BF11:BG11"/>
    <mergeCell ref="BF12:BG12"/>
    <mergeCell ref="BF13:BG13"/>
    <mergeCell ref="BM14:BQ14"/>
    <mergeCell ref="BM15:BQ15"/>
    <mergeCell ref="BM16:BQ16"/>
    <mergeCell ref="BM17:BQ17"/>
    <mergeCell ref="AT18:AV18"/>
    <mergeCell ref="AW18:AY18"/>
    <mergeCell ref="AZ18:BB18"/>
    <mergeCell ref="BC18:BE18"/>
    <mergeCell ref="BF18:BG18"/>
    <mergeCell ref="BH14:BL14"/>
    <mergeCell ref="BH15:BL15"/>
    <mergeCell ref="BH16:BL16"/>
    <mergeCell ref="BH17:BL17"/>
    <mergeCell ref="BF17:BG17"/>
    <mergeCell ref="BC14:BE14"/>
    <mergeCell ref="BC15:BE15"/>
    <mergeCell ref="BC16:BE16"/>
    <mergeCell ref="BC17:BE17"/>
    <mergeCell ref="AZ14:BB14"/>
    <mergeCell ref="AZ15:BB15"/>
    <mergeCell ref="AZ16:BB16"/>
    <mergeCell ref="AZ17:BB17"/>
    <mergeCell ref="AW17:AY17"/>
    <mergeCell ref="AT14:AV14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00"/>
  </sheetPr>
  <dimension ref="A1:X40"/>
  <sheetViews>
    <sheetView showGridLines="0" zoomScale="80" zoomScaleNormal="80" workbookViewId="0"/>
  </sheetViews>
  <sheetFormatPr baseColWidth="10" defaultColWidth="4.77734375" defaultRowHeight="13.8" x14ac:dyDescent="0.25"/>
  <cols>
    <col min="1" max="13" width="4.77734375" style="61" customWidth="1"/>
    <col min="14" max="16384" width="4.77734375" style="61"/>
  </cols>
  <sheetData>
    <row r="1" spans="1:24" x14ac:dyDescent="0.25">
      <c r="A1" s="66" t="s">
        <v>594</v>
      </c>
    </row>
    <row r="2" spans="1:24" ht="27.6" customHeight="1" x14ac:dyDescent="0.25">
      <c r="B2" s="165" t="s">
        <v>76</v>
      </c>
      <c r="C2" s="166"/>
      <c r="D2" s="166"/>
      <c r="E2" s="166"/>
      <c r="F2" s="167"/>
      <c r="G2" s="165" t="s">
        <v>616</v>
      </c>
      <c r="H2" s="166"/>
      <c r="I2" s="166"/>
      <c r="J2" s="166"/>
      <c r="K2" s="166"/>
      <c r="L2" s="167"/>
      <c r="M2" s="155" t="s">
        <v>411</v>
      </c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</row>
    <row r="3" spans="1:24" ht="13.8" customHeight="1" x14ac:dyDescent="0.25">
      <c r="B3" s="188" t="s">
        <v>385</v>
      </c>
      <c r="C3" s="189"/>
      <c r="D3" s="189"/>
      <c r="E3" s="189"/>
      <c r="F3" s="190"/>
      <c r="G3" s="168" t="s">
        <v>386</v>
      </c>
      <c r="H3" s="169"/>
      <c r="I3" s="169"/>
      <c r="J3" s="169"/>
      <c r="K3" s="169"/>
      <c r="L3" s="170"/>
      <c r="M3" s="148" t="s">
        <v>389</v>
      </c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</row>
    <row r="4" spans="1:24" x14ac:dyDescent="0.25">
      <c r="B4" s="191"/>
      <c r="C4" s="192"/>
      <c r="D4" s="192"/>
      <c r="E4" s="192"/>
      <c r="F4" s="193"/>
      <c r="G4" s="171"/>
      <c r="H4" s="172"/>
      <c r="I4" s="172"/>
      <c r="J4" s="172"/>
      <c r="K4" s="172"/>
      <c r="L4" s="173"/>
      <c r="M4" s="148" t="s">
        <v>390</v>
      </c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</row>
    <row r="5" spans="1:24" x14ac:dyDescent="0.25">
      <c r="B5" s="191"/>
      <c r="C5" s="192"/>
      <c r="D5" s="192"/>
      <c r="E5" s="192"/>
      <c r="F5" s="193"/>
      <c r="G5" s="171"/>
      <c r="H5" s="172"/>
      <c r="I5" s="172"/>
      <c r="J5" s="172"/>
      <c r="K5" s="172"/>
      <c r="L5" s="173"/>
      <c r="M5" s="148" t="s">
        <v>387</v>
      </c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</row>
    <row r="6" spans="1:24" x14ac:dyDescent="0.25">
      <c r="B6" s="191"/>
      <c r="C6" s="192"/>
      <c r="D6" s="192"/>
      <c r="E6" s="192"/>
      <c r="F6" s="193"/>
      <c r="G6" s="171"/>
      <c r="H6" s="172"/>
      <c r="I6" s="172"/>
      <c r="J6" s="172"/>
      <c r="K6" s="172"/>
      <c r="L6" s="173"/>
      <c r="M6" s="148" t="s">
        <v>388</v>
      </c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1:24" x14ac:dyDescent="0.25">
      <c r="B7" s="191"/>
      <c r="C7" s="192"/>
      <c r="D7" s="192"/>
      <c r="E7" s="192"/>
      <c r="F7" s="193"/>
      <c r="G7" s="171"/>
      <c r="H7" s="172"/>
      <c r="I7" s="172"/>
      <c r="J7" s="172"/>
      <c r="K7" s="172"/>
      <c r="L7" s="173"/>
      <c r="M7" s="148" t="s">
        <v>391</v>
      </c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24" x14ac:dyDescent="0.25">
      <c r="B8" s="191"/>
      <c r="C8" s="192"/>
      <c r="D8" s="192"/>
      <c r="E8" s="192"/>
      <c r="F8" s="193"/>
      <c r="G8" s="174"/>
      <c r="H8" s="175"/>
      <c r="I8" s="175"/>
      <c r="J8" s="175"/>
      <c r="K8" s="175"/>
      <c r="L8" s="176"/>
      <c r="M8" s="148" t="s">
        <v>392</v>
      </c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</row>
    <row r="9" spans="1:24" ht="13.8" customHeight="1" x14ac:dyDescent="0.25">
      <c r="B9" s="191"/>
      <c r="C9" s="192"/>
      <c r="D9" s="192"/>
      <c r="E9" s="192"/>
      <c r="F9" s="193"/>
      <c r="G9" s="177" t="s">
        <v>393</v>
      </c>
      <c r="H9" s="177"/>
      <c r="I9" s="177"/>
      <c r="J9" s="177"/>
      <c r="K9" s="177"/>
      <c r="L9" s="177"/>
      <c r="M9" s="148" t="s">
        <v>125</v>
      </c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</row>
    <row r="10" spans="1:24" x14ac:dyDescent="0.25">
      <c r="B10" s="191"/>
      <c r="C10" s="192"/>
      <c r="D10" s="192"/>
      <c r="E10" s="192"/>
      <c r="F10" s="193"/>
      <c r="G10" s="177"/>
      <c r="H10" s="177"/>
      <c r="I10" s="177"/>
      <c r="J10" s="177"/>
      <c r="K10" s="177"/>
      <c r="L10" s="177"/>
      <c r="M10" s="148" t="s">
        <v>126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</row>
    <row r="11" spans="1:24" x14ac:dyDescent="0.25">
      <c r="B11" s="191"/>
      <c r="C11" s="192"/>
      <c r="D11" s="192"/>
      <c r="E11" s="192"/>
      <c r="F11" s="193"/>
      <c r="G11" s="177"/>
      <c r="H11" s="177"/>
      <c r="I11" s="177"/>
      <c r="J11" s="177"/>
      <c r="K11" s="177"/>
      <c r="L11" s="177"/>
      <c r="M11" s="148" t="s">
        <v>127</v>
      </c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</row>
    <row r="12" spans="1:24" x14ac:dyDescent="0.25">
      <c r="B12" s="191"/>
      <c r="C12" s="192"/>
      <c r="D12" s="192"/>
      <c r="E12" s="192"/>
      <c r="F12" s="193"/>
      <c r="G12" s="177"/>
      <c r="H12" s="177"/>
      <c r="I12" s="177"/>
      <c r="J12" s="177"/>
      <c r="K12" s="177"/>
      <c r="L12" s="177"/>
      <c r="M12" s="148" t="s">
        <v>128</v>
      </c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</row>
    <row r="13" spans="1:24" x14ac:dyDescent="0.25">
      <c r="B13" s="191"/>
      <c r="C13" s="192"/>
      <c r="D13" s="192"/>
      <c r="E13" s="192"/>
      <c r="F13" s="193"/>
      <c r="G13" s="177"/>
      <c r="H13" s="177"/>
      <c r="I13" s="177"/>
      <c r="J13" s="177"/>
      <c r="K13" s="177"/>
      <c r="L13" s="177"/>
      <c r="M13" s="148" t="s">
        <v>129</v>
      </c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</row>
    <row r="14" spans="1:24" x14ac:dyDescent="0.25">
      <c r="B14" s="194"/>
      <c r="C14" s="195"/>
      <c r="D14" s="195"/>
      <c r="E14" s="195"/>
      <c r="F14" s="196"/>
      <c r="G14" s="177"/>
      <c r="H14" s="177"/>
      <c r="I14" s="177"/>
      <c r="J14" s="177"/>
      <c r="K14" s="177"/>
      <c r="L14" s="177"/>
      <c r="M14" s="148" t="s">
        <v>412</v>
      </c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</row>
    <row r="15" spans="1:24" ht="13.8" customHeight="1" x14ac:dyDescent="0.25">
      <c r="B15" s="197" t="s">
        <v>416</v>
      </c>
      <c r="C15" s="198"/>
      <c r="D15" s="198"/>
      <c r="E15" s="198"/>
      <c r="F15" s="199"/>
      <c r="G15" s="178" t="s">
        <v>415</v>
      </c>
      <c r="H15" s="178"/>
      <c r="I15" s="178"/>
      <c r="J15" s="178"/>
      <c r="K15" s="178"/>
      <c r="L15" s="178"/>
      <c r="M15" s="148" t="s">
        <v>394</v>
      </c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</row>
    <row r="16" spans="1:24" x14ac:dyDescent="0.25">
      <c r="B16" s="200"/>
      <c r="C16" s="201"/>
      <c r="D16" s="201"/>
      <c r="E16" s="201"/>
      <c r="F16" s="202"/>
      <c r="G16" s="178"/>
      <c r="H16" s="178"/>
      <c r="I16" s="178"/>
      <c r="J16" s="178"/>
      <c r="K16" s="178"/>
      <c r="L16" s="178"/>
      <c r="M16" s="148" t="s">
        <v>395</v>
      </c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</row>
    <row r="17" spans="2:24" x14ac:dyDescent="0.25">
      <c r="B17" s="200"/>
      <c r="C17" s="201"/>
      <c r="D17" s="201"/>
      <c r="E17" s="201"/>
      <c r="F17" s="202"/>
      <c r="G17" s="178"/>
      <c r="H17" s="178"/>
      <c r="I17" s="178"/>
      <c r="J17" s="178"/>
      <c r="K17" s="178"/>
      <c r="L17" s="178"/>
      <c r="M17" s="148" t="s">
        <v>413</v>
      </c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</row>
    <row r="18" spans="2:24" x14ac:dyDescent="0.25">
      <c r="B18" s="200"/>
      <c r="C18" s="201"/>
      <c r="D18" s="201"/>
      <c r="E18" s="201"/>
      <c r="F18" s="202"/>
      <c r="G18" s="178"/>
      <c r="H18" s="178"/>
      <c r="I18" s="178"/>
      <c r="J18" s="178"/>
      <c r="K18" s="178"/>
      <c r="L18" s="178"/>
      <c r="M18" s="148" t="s">
        <v>396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</row>
    <row r="19" spans="2:24" x14ac:dyDescent="0.25">
      <c r="B19" s="200"/>
      <c r="C19" s="201"/>
      <c r="D19" s="201"/>
      <c r="E19" s="201"/>
      <c r="F19" s="202"/>
      <c r="G19" s="178"/>
      <c r="H19" s="178"/>
      <c r="I19" s="178"/>
      <c r="J19" s="178"/>
      <c r="K19" s="178"/>
      <c r="L19" s="178"/>
      <c r="M19" s="148" t="s">
        <v>397</v>
      </c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</row>
    <row r="20" spans="2:24" ht="13.8" customHeight="1" x14ac:dyDescent="0.25">
      <c r="B20" s="200"/>
      <c r="C20" s="201"/>
      <c r="D20" s="201"/>
      <c r="E20" s="201"/>
      <c r="F20" s="202"/>
      <c r="G20" s="179" t="s">
        <v>402</v>
      </c>
      <c r="H20" s="180"/>
      <c r="I20" s="180"/>
      <c r="J20" s="180"/>
      <c r="K20" s="180"/>
      <c r="L20" s="181"/>
      <c r="M20" s="148" t="s">
        <v>428</v>
      </c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</row>
    <row r="21" spans="2:24" x14ac:dyDescent="0.25">
      <c r="B21" s="200"/>
      <c r="C21" s="201"/>
      <c r="D21" s="201"/>
      <c r="E21" s="201"/>
      <c r="F21" s="202"/>
      <c r="G21" s="182"/>
      <c r="H21" s="183"/>
      <c r="I21" s="183"/>
      <c r="J21" s="183"/>
      <c r="K21" s="183"/>
      <c r="L21" s="184"/>
      <c r="M21" s="148" t="s">
        <v>398</v>
      </c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</row>
    <row r="22" spans="2:24" x14ac:dyDescent="0.25">
      <c r="B22" s="200"/>
      <c r="C22" s="201"/>
      <c r="D22" s="201"/>
      <c r="E22" s="201"/>
      <c r="F22" s="202"/>
      <c r="G22" s="182"/>
      <c r="H22" s="183"/>
      <c r="I22" s="183"/>
      <c r="J22" s="183"/>
      <c r="K22" s="183"/>
      <c r="L22" s="184"/>
      <c r="M22" s="148" t="s">
        <v>400</v>
      </c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</row>
    <row r="23" spans="2:24" x14ac:dyDescent="0.25">
      <c r="B23" s="200"/>
      <c r="C23" s="201"/>
      <c r="D23" s="201"/>
      <c r="E23" s="201"/>
      <c r="F23" s="202"/>
      <c r="G23" s="182"/>
      <c r="H23" s="183"/>
      <c r="I23" s="183"/>
      <c r="J23" s="183"/>
      <c r="K23" s="183"/>
      <c r="L23" s="184"/>
      <c r="M23" s="148" t="s">
        <v>399</v>
      </c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</row>
    <row r="24" spans="2:24" x14ac:dyDescent="0.25">
      <c r="B24" s="200"/>
      <c r="C24" s="201"/>
      <c r="D24" s="201"/>
      <c r="E24" s="201"/>
      <c r="F24" s="202"/>
      <c r="G24" s="182"/>
      <c r="H24" s="183"/>
      <c r="I24" s="183"/>
      <c r="J24" s="183"/>
      <c r="K24" s="183"/>
      <c r="L24" s="184"/>
      <c r="M24" s="148" t="s">
        <v>401</v>
      </c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spans="2:24" x14ac:dyDescent="0.25">
      <c r="B25" s="203"/>
      <c r="C25" s="204"/>
      <c r="D25" s="204"/>
      <c r="E25" s="204"/>
      <c r="F25" s="205"/>
      <c r="G25" s="185"/>
      <c r="H25" s="186"/>
      <c r="I25" s="186"/>
      <c r="J25" s="186"/>
      <c r="K25" s="186"/>
      <c r="L25" s="187"/>
      <c r="M25" s="148" t="s">
        <v>403</v>
      </c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</row>
    <row r="26" spans="2:24" ht="13.8" customHeight="1" x14ac:dyDescent="0.25">
      <c r="B26" s="206" t="s">
        <v>404</v>
      </c>
      <c r="C26" s="207"/>
      <c r="D26" s="207"/>
      <c r="E26" s="207"/>
      <c r="F26" s="208"/>
      <c r="G26" s="156" t="s">
        <v>410</v>
      </c>
      <c r="H26" s="157"/>
      <c r="I26" s="157"/>
      <c r="J26" s="157"/>
      <c r="K26" s="157"/>
      <c r="L26" s="158"/>
      <c r="M26" s="148" t="s">
        <v>61</v>
      </c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</row>
    <row r="27" spans="2:24" x14ac:dyDescent="0.25">
      <c r="B27" s="209"/>
      <c r="C27" s="210"/>
      <c r="D27" s="210"/>
      <c r="E27" s="210"/>
      <c r="F27" s="211"/>
      <c r="G27" s="159"/>
      <c r="H27" s="160"/>
      <c r="I27" s="160"/>
      <c r="J27" s="160"/>
      <c r="K27" s="160"/>
      <c r="L27" s="161"/>
      <c r="M27" s="148" t="s">
        <v>419</v>
      </c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</row>
    <row r="28" spans="2:24" x14ac:dyDescent="0.25">
      <c r="B28" s="209"/>
      <c r="C28" s="210"/>
      <c r="D28" s="210"/>
      <c r="E28" s="210"/>
      <c r="F28" s="211"/>
      <c r="G28" s="159"/>
      <c r="H28" s="160"/>
      <c r="I28" s="160"/>
      <c r="J28" s="160"/>
      <c r="K28" s="160"/>
      <c r="L28" s="161"/>
      <c r="M28" s="148" t="s">
        <v>414</v>
      </c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</row>
    <row r="29" spans="2:24" x14ac:dyDescent="0.25">
      <c r="B29" s="209"/>
      <c r="C29" s="210"/>
      <c r="D29" s="210"/>
      <c r="E29" s="210"/>
      <c r="F29" s="211"/>
      <c r="G29" s="159"/>
      <c r="H29" s="160"/>
      <c r="I29" s="160"/>
      <c r="J29" s="160"/>
      <c r="K29" s="160"/>
      <c r="L29" s="161"/>
      <c r="M29" s="148" t="s">
        <v>405</v>
      </c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</row>
    <row r="30" spans="2:24" x14ac:dyDescent="0.25">
      <c r="B30" s="209"/>
      <c r="C30" s="210"/>
      <c r="D30" s="210"/>
      <c r="E30" s="210"/>
      <c r="F30" s="211"/>
      <c r="G30" s="162"/>
      <c r="H30" s="163"/>
      <c r="I30" s="163"/>
      <c r="J30" s="163"/>
      <c r="K30" s="163"/>
      <c r="L30" s="164"/>
      <c r="M30" s="148" t="s">
        <v>406</v>
      </c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</row>
    <row r="31" spans="2:24" ht="13.8" customHeight="1" x14ac:dyDescent="0.25">
      <c r="B31" s="209"/>
      <c r="C31" s="210"/>
      <c r="D31" s="210"/>
      <c r="E31" s="210"/>
      <c r="F31" s="211"/>
      <c r="G31" s="156" t="s">
        <v>444</v>
      </c>
      <c r="H31" s="157"/>
      <c r="I31" s="157"/>
      <c r="J31" s="157"/>
      <c r="K31" s="157"/>
      <c r="L31" s="158"/>
      <c r="M31" s="148" t="s">
        <v>427</v>
      </c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</row>
    <row r="32" spans="2:24" x14ac:dyDescent="0.25">
      <c r="B32" s="212"/>
      <c r="C32" s="213"/>
      <c r="D32" s="213"/>
      <c r="E32" s="213"/>
      <c r="F32" s="214"/>
      <c r="G32" s="162"/>
      <c r="H32" s="163"/>
      <c r="I32" s="163"/>
      <c r="J32" s="163"/>
      <c r="K32" s="163"/>
      <c r="L32" s="164"/>
      <c r="M32" s="148" t="s">
        <v>421</v>
      </c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</row>
    <row r="33" spans="2:24" ht="13.8" customHeight="1" x14ac:dyDescent="0.25">
      <c r="B33" s="215" t="s">
        <v>407</v>
      </c>
      <c r="C33" s="216"/>
      <c r="D33" s="216"/>
      <c r="E33" s="216"/>
      <c r="F33" s="217"/>
      <c r="G33" s="149" t="s">
        <v>408</v>
      </c>
      <c r="H33" s="150"/>
      <c r="I33" s="150"/>
      <c r="J33" s="150"/>
      <c r="K33" s="150"/>
      <c r="L33" s="151"/>
      <c r="M33" s="148" t="s">
        <v>426</v>
      </c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</row>
    <row r="34" spans="2:24" x14ac:dyDescent="0.25">
      <c r="B34" s="218"/>
      <c r="C34" s="219"/>
      <c r="D34" s="219"/>
      <c r="E34" s="219"/>
      <c r="F34" s="220"/>
      <c r="G34" s="152"/>
      <c r="H34" s="153"/>
      <c r="I34" s="153"/>
      <c r="J34" s="153"/>
      <c r="K34" s="153"/>
      <c r="L34" s="154"/>
      <c r="M34" s="148" t="s">
        <v>420</v>
      </c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</row>
    <row r="35" spans="2:24" ht="13.8" customHeight="1" x14ac:dyDescent="0.25">
      <c r="B35" s="218"/>
      <c r="C35" s="219"/>
      <c r="D35" s="219"/>
      <c r="E35" s="219"/>
      <c r="F35" s="220"/>
      <c r="G35" s="149" t="s">
        <v>409</v>
      </c>
      <c r="H35" s="150"/>
      <c r="I35" s="150"/>
      <c r="J35" s="150"/>
      <c r="K35" s="150"/>
      <c r="L35" s="151"/>
      <c r="M35" s="148" t="s">
        <v>425</v>
      </c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</row>
    <row r="36" spans="2:24" x14ac:dyDescent="0.25">
      <c r="B36" s="221"/>
      <c r="C36" s="222"/>
      <c r="D36" s="222"/>
      <c r="E36" s="222"/>
      <c r="F36" s="223"/>
      <c r="G36" s="152"/>
      <c r="H36" s="153"/>
      <c r="I36" s="153"/>
      <c r="J36" s="153"/>
      <c r="K36" s="153"/>
      <c r="L36" s="154"/>
      <c r="M36" s="148" t="s">
        <v>121</v>
      </c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</row>
    <row r="37" spans="2:24" ht="13.8" customHeight="1" x14ac:dyDescent="0.25">
      <c r="B37" s="224" t="s">
        <v>417</v>
      </c>
      <c r="C37" s="225"/>
      <c r="D37" s="225"/>
      <c r="E37" s="225"/>
      <c r="F37" s="226"/>
      <c r="G37" s="149" t="s">
        <v>422</v>
      </c>
      <c r="H37" s="150"/>
      <c r="I37" s="150"/>
      <c r="J37" s="150"/>
      <c r="K37" s="150"/>
      <c r="L37" s="151"/>
      <c r="M37" s="148" t="s">
        <v>423</v>
      </c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</row>
    <row r="38" spans="2:24" x14ac:dyDescent="0.25">
      <c r="B38" s="227"/>
      <c r="C38" s="228"/>
      <c r="D38" s="228"/>
      <c r="E38" s="228"/>
      <c r="F38" s="229"/>
      <c r="G38" s="152"/>
      <c r="H38" s="153"/>
      <c r="I38" s="153"/>
      <c r="J38" s="153"/>
      <c r="K38" s="153"/>
      <c r="L38" s="154"/>
      <c r="M38" s="148" t="s">
        <v>286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</row>
    <row r="39" spans="2:24" ht="13.8" customHeight="1" x14ac:dyDescent="0.25">
      <c r="B39" s="227"/>
      <c r="C39" s="228"/>
      <c r="D39" s="228"/>
      <c r="E39" s="228"/>
      <c r="F39" s="229"/>
      <c r="G39" s="149" t="s">
        <v>418</v>
      </c>
      <c r="H39" s="150"/>
      <c r="I39" s="150"/>
      <c r="J39" s="150"/>
      <c r="K39" s="150"/>
      <c r="L39" s="151"/>
      <c r="M39" s="148" t="s">
        <v>424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</row>
    <row r="40" spans="2:24" x14ac:dyDescent="0.25">
      <c r="B40" s="230"/>
      <c r="C40" s="231"/>
      <c r="D40" s="231"/>
      <c r="E40" s="231"/>
      <c r="F40" s="232"/>
      <c r="G40" s="152"/>
      <c r="H40" s="153"/>
      <c r="I40" s="153"/>
      <c r="J40" s="153"/>
      <c r="K40" s="153"/>
      <c r="L40" s="154"/>
      <c r="M40" s="148" t="s">
        <v>429</v>
      </c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</row>
  </sheetData>
  <mergeCells count="56">
    <mergeCell ref="B37:F40"/>
    <mergeCell ref="B2:F2"/>
    <mergeCell ref="B3:F14"/>
    <mergeCell ref="B15:F25"/>
    <mergeCell ref="B26:F32"/>
    <mergeCell ref="B33:F36"/>
    <mergeCell ref="G2:L2"/>
    <mergeCell ref="G3:L8"/>
    <mergeCell ref="G9:L14"/>
    <mergeCell ref="G15:L19"/>
    <mergeCell ref="G20:L25"/>
    <mergeCell ref="G26:L30"/>
    <mergeCell ref="G31:L32"/>
    <mergeCell ref="G33:L34"/>
    <mergeCell ref="G35:L36"/>
    <mergeCell ref="G37:L38"/>
    <mergeCell ref="G39:L40"/>
    <mergeCell ref="M2:X2"/>
    <mergeCell ref="M3:X3"/>
    <mergeCell ref="M4:X4"/>
    <mergeCell ref="M5:X5"/>
    <mergeCell ref="M6:X6"/>
    <mergeCell ref="M7:X7"/>
    <mergeCell ref="M8:X8"/>
    <mergeCell ref="M9:X9"/>
    <mergeCell ref="M10:X10"/>
    <mergeCell ref="M11:X11"/>
    <mergeCell ref="M12:X12"/>
    <mergeCell ref="M13:X13"/>
    <mergeCell ref="M14:X14"/>
    <mergeCell ref="M15:X15"/>
    <mergeCell ref="M16:X16"/>
    <mergeCell ref="M17:X17"/>
    <mergeCell ref="M18:X18"/>
    <mergeCell ref="M19:X19"/>
    <mergeCell ref="M20:X20"/>
    <mergeCell ref="M21:X21"/>
    <mergeCell ref="M22:X22"/>
    <mergeCell ref="M23:X23"/>
    <mergeCell ref="M24:X24"/>
    <mergeCell ref="M25:X25"/>
    <mergeCell ref="M26:X26"/>
    <mergeCell ref="M27:X27"/>
    <mergeCell ref="M28:X28"/>
    <mergeCell ref="M29:X29"/>
    <mergeCell ref="M30:X30"/>
    <mergeCell ref="M31:X31"/>
    <mergeCell ref="M37:X37"/>
    <mergeCell ref="M38:X38"/>
    <mergeCell ref="M39:X39"/>
    <mergeCell ref="M40:X40"/>
    <mergeCell ref="M32:X32"/>
    <mergeCell ref="M33:X33"/>
    <mergeCell ref="M34:X34"/>
    <mergeCell ref="M35:X35"/>
    <mergeCell ref="M36:X36"/>
  </mergeCells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6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7.33203125" defaultRowHeight="15.75" customHeight="1" x14ac:dyDescent="0.25"/>
  <cols>
    <col min="1" max="1" width="21.33203125" customWidth="1"/>
    <col min="2" max="2" width="14" customWidth="1"/>
    <col min="3" max="3" width="21.33203125" customWidth="1"/>
    <col min="4" max="4" width="19.44140625" customWidth="1"/>
    <col min="5" max="5" width="13.44140625" customWidth="1"/>
    <col min="6" max="6" width="14.109375" customWidth="1"/>
    <col min="7" max="7" width="15.6640625" customWidth="1"/>
    <col min="8" max="9" width="12" customWidth="1"/>
    <col min="10" max="10" width="22.109375" customWidth="1"/>
    <col min="11" max="11" width="21" customWidth="1"/>
  </cols>
  <sheetData>
    <row r="1" spans="1:12" ht="88.5" customHeight="1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9" t="s">
        <v>12</v>
      </c>
      <c r="L1" s="11"/>
    </row>
    <row r="2" spans="1:12" ht="93" customHeight="1" x14ac:dyDescent="0.25">
      <c r="A2" s="12" t="s">
        <v>13</v>
      </c>
      <c r="B2" s="4" t="s">
        <v>14</v>
      </c>
      <c r="C2" s="4" t="s">
        <v>15</v>
      </c>
      <c r="D2" s="7">
        <v>0.9</v>
      </c>
      <c r="E2" s="7">
        <v>0.9</v>
      </c>
      <c r="F2" s="7">
        <v>0.9</v>
      </c>
      <c r="G2" s="7">
        <v>0.9</v>
      </c>
      <c r="H2" s="7">
        <v>0.9</v>
      </c>
      <c r="I2" s="7">
        <v>0.9</v>
      </c>
      <c r="J2" s="4" t="s">
        <v>16</v>
      </c>
      <c r="K2" s="13" t="s">
        <v>17</v>
      </c>
      <c r="L2" s="11"/>
    </row>
    <row r="3" spans="1:12" ht="110.25" customHeight="1" x14ac:dyDescent="0.25">
      <c r="A3" s="12" t="s">
        <v>18</v>
      </c>
      <c r="B3" s="4" t="s">
        <v>19</v>
      </c>
      <c r="C3" s="4" t="s">
        <v>20</v>
      </c>
      <c r="D3" s="7">
        <v>0.9</v>
      </c>
      <c r="E3" s="7">
        <v>0.9</v>
      </c>
      <c r="F3" s="7">
        <v>0.9</v>
      </c>
      <c r="G3" s="7">
        <v>0.9</v>
      </c>
      <c r="H3" s="7">
        <v>0.9</v>
      </c>
      <c r="I3" s="7">
        <v>0.9</v>
      </c>
      <c r="J3" s="4" t="s">
        <v>16</v>
      </c>
      <c r="K3" s="13" t="s">
        <v>17</v>
      </c>
      <c r="L3" s="11"/>
    </row>
    <row r="4" spans="1:12" ht="89.25" customHeight="1" x14ac:dyDescent="0.25">
      <c r="A4" s="12" t="s">
        <v>96</v>
      </c>
      <c r="B4" s="4" t="s">
        <v>21</v>
      </c>
      <c r="C4" s="4" t="s">
        <v>22</v>
      </c>
      <c r="D4" s="20">
        <v>2.8</v>
      </c>
      <c r="E4" s="20">
        <v>2.8</v>
      </c>
      <c r="F4" s="21">
        <v>2.9</v>
      </c>
      <c r="G4" s="21">
        <v>2.9</v>
      </c>
      <c r="H4" s="21">
        <v>2.9</v>
      </c>
      <c r="I4" s="21">
        <v>2.9</v>
      </c>
      <c r="J4" s="4" t="s">
        <v>16</v>
      </c>
      <c r="K4" s="13" t="s">
        <v>17</v>
      </c>
      <c r="L4" s="11"/>
    </row>
    <row r="5" spans="1:12" ht="94.5" customHeight="1" x14ac:dyDescent="0.25">
      <c r="A5" s="12" t="s">
        <v>23</v>
      </c>
      <c r="B5" s="4" t="s">
        <v>14</v>
      </c>
      <c r="C5" s="4" t="s">
        <v>24</v>
      </c>
      <c r="D5" s="7">
        <v>0.9</v>
      </c>
      <c r="E5" s="7">
        <v>0.9</v>
      </c>
      <c r="F5" s="7">
        <v>0.9</v>
      </c>
      <c r="G5" s="7">
        <v>0.9</v>
      </c>
      <c r="H5" s="7">
        <v>0.9</v>
      </c>
      <c r="I5" s="7">
        <v>0.9</v>
      </c>
      <c r="J5" s="4" t="s">
        <v>16</v>
      </c>
      <c r="K5" s="13" t="s">
        <v>17</v>
      </c>
      <c r="L5" s="11"/>
    </row>
    <row r="6" spans="1:12" ht="107.25" customHeight="1" x14ac:dyDescent="0.25">
      <c r="A6" s="12" t="s">
        <v>25</v>
      </c>
      <c r="B6" s="4" t="s">
        <v>19</v>
      </c>
      <c r="C6" s="4" t="s">
        <v>26</v>
      </c>
      <c r="D6" s="7">
        <v>0.9</v>
      </c>
      <c r="E6" s="7">
        <v>0.9</v>
      </c>
      <c r="F6" s="7">
        <v>0.9</v>
      </c>
      <c r="G6" s="7">
        <v>0.9</v>
      </c>
      <c r="H6" s="7">
        <v>0.9</v>
      </c>
      <c r="I6" s="7">
        <v>0.9</v>
      </c>
      <c r="J6" s="4" t="s">
        <v>16</v>
      </c>
      <c r="K6" s="13" t="s">
        <v>17</v>
      </c>
      <c r="L6" s="11"/>
    </row>
    <row r="7" spans="1:12" ht="93.75" customHeight="1" x14ac:dyDescent="0.25">
      <c r="A7" s="12" t="s">
        <v>27</v>
      </c>
      <c r="B7" s="4" t="s">
        <v>21</v>
      </c>
      <c r="C7" s="4" t="s">
        <v>28</v>
      </c>
      <c r="D7" s="20">
        <v>2.8</v>
      </c>
      <c r="E7" s="20">
        <v>2.8</v>
      </c>
      <c r="F7" s="21">
        <v>2.9</v>
      </c>
      <c r="G7" s="21">
        <v>2.9</v>
      </c>
      <c r="H7" s="21">
        <v>2.9</v>
      </c>
      <c r="I7" s="21">
        <v>2.9</v>
      </c>
      <c r="J7" s="4" t="s">
        <v>16</v>
      </c>
      <c r="K7" s="13" t="s">
        <v>17</v>
      </c>
      <c r="L7" s="11"/>
    </row>
    <row r="8" spans="1:12" ht="56.25" customHeight="1" x14ac:dyDescent="0.25">
      <c r="A8" s="12" t="s">
        <v>29</v>
      </c>
      <c r="B8" s="4" t="s">
        <v>30</v>
      </c>
      <c r="C8" s="4" t="s">
        <v>31</v>
      </c>
      <c r="D8" s="7">
        <v>0.7</v>
      </c>
      <c r="E8" s="7">
        <v>0.9</v>
      </c>
      <c r="F8" s="7">
        <v>0.9</v>
      </c>
      <c r="G8" s="7">
        <v>0.9</v>
      </c>
      <c r="H8" s="7">
        <v>0.9</v>
      </c>
      <c r="I8" s="7">
        <v>0.9</v>
      </c>
      <c r="J8" s="4" t="s">
        <v>32</v>
      </c>
      <c r="K8" s="13" t="s">
        <v>33</v>
      </c>
      <c r="L8" s="11"/>
    </row>
    <row r="9" spans="1:12" ht="93" customHeight="1" x14ac:dyDescent="0.25">
      <c r="A9" s="12" t="s">
        <v>232</v>
      </c>
      <c r="B9" s="4" t="s">
        <v>34</v>
      </c>
      <c r="C9" s="4" t="s">
        <v>233</v>
      </c>
      <c r="D9" s="7">
        <v>0.05</v>
      </c>
      <c r="E9" s="7">
        <v>0.04</v>
      </c>
      <c r="F9" s="7">
        <v>0.04</v>
      </c>
      <c r="G9" s="7">
        <v>0.04</v>
      </c>
      <c r="H9" s="7">
        <v>0.04</v>
      </c>
      <c r="I9" s="7">
        <v>0.03</v>
      </c>
      <c r="J9" s="4" t="s">
        <v>32</v>
      </c>
      <c r="K9" s="13" t="s">
        <v>33</v>
      </c>
      <c r="L9" s="11"/>
    </row>
    <row r="10" spans="1:12" ht="94.5" customHeight="1" x14ac:dyDescent="0.25">
      <c r="A10" s="12" t="s">
        <v>36</v>
      </c>
      <c r="B10" s="4" t="s">
        <v>37</v>
      </c>
      <c r="C10" s="4" t="s">
        <v>38</v>
      </c>
      <c r="D10" s="7">
        <v>0.05</v>
      </c>
      <c r="E10" s="7">
        <v>0.04</v>
      </c>
      <c r="F10" s="7">
        <v>0.04</v>
      </c>
      <c r="G10" s="7">
        <v>0.04</v>
      </c>
      <c r="H10" s="7">
        <v>0.04</v>
      </c>
      <c r="I10" s="23">
        <v>2.5000000000000001E-2</v>
      </c>
      <c r="J10" s="4" t="s">
        <v>32</v>
      </c>
      <c r="K10" s="13" t="s">
        <v>33</v>
      </c>
      <c r="L10" s="11"/>
    </row>
    <row r="11" spans="1:12" ht="147" customHeight="1" x14ac:dyDescent="0.25">
      <c r="A11" s="12" t="s">
        <v>39</v>
      </c>
      <c r="B11" s="4" t="s">
        <v>40</v>
      </c>
      <c r="C11" s="4" t="s">
        <v>41</v>
      </c>
      <c r="D11" s="7">
        <v>0</v>
      </c>
      <c r="E11" s="25">
        <v>1</v>
      </c>
      <c r="F11" s="25">
        <v>1</v>
      </c>
      <c r="G11" s="25">
        <v>1</v>
      </c>
      <c r="H11" s="25">
        <v>1</v>
      </c>
      <c r="I11" s="25">
        <v>1</v>
      </c>
      <c r="J11" s="4" t="s">
        <v>42</v>
      </c>
      <c r="K11" s="30" t="s">
        <v>43</v>
      </c>
      <c r="L11" s="11"/>
    </row>
    <row r="12" spans="1:12" ht="113.25" customHeight="1" x14ac:dyDescent="0.25">
      <c r="A12" s="12" t="s">
        <v>44</v>
      </c>
      <c r="B12" s="4" t="s">
        <v>45</v>
      </c>
      <c r="C12" s="4" t="s">
        <v>46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4" t="s">
        <v>42</v>
      </c>
      <c r="K12" s="30" t="s">
        <v>43</v>
      </c>
      <c r="L12" s="11"/>
    </row>
    <row r="13" spans="1:12" ht="108" customHeight="1" x14ac:dyDescent="0.25">
      <c r="A13" s="12" t="s">
        <v>356</v>
      </c>
      <c r="B13" s="4" t="s">
        <v>47</v>
      </c>
      <c r="C13" s="4" t="s">
        <v>357</v>
      </c>
      <c r="D13" s="7">
        <v>0</v>
      </c>
      <c r="E13" s="7">
        <v>5.0000000000000001E-3</v>
      </c>
      <c r="F13" s="7">
        <v>0.05</v>
      </c>
      <c r="G13" s="7">
        <v>0.1</v>
      </c>
      <c r="H13" s="7">
        <v>0.15</v>
      </c>
      <c r="I13" s="7">
        <v>0.2</v>
      </c>
      <c r="J13" s="4" t="s">
        <v>48</v>
      </c>
      <c r="K13" s="30" t="s">
        <v>43</v>
      </c>
      <c r="L13" s="11"/>
    </row>
    <row r="14" spans="1:12" ht="90.75" customHeight="1" x14ac:dyDescent="0.25">
      <c r="A14" s="12" t="s">
        <v>49</v>
      </c>
      <c r="B14" s="32" t="s">
        <v>50</v>
      </c>
      <c r="C14" s="32" t="s">
        <v>51</v>
      </c>
      <c r="D14" s="28">
        <v>1</v>
      </c>
      <c r="E14" s="28">
        <v>1</v>
      </c>
      <c r="F14" s="28">
        <v>1</v>
      </c>
      <c r="G14" s="28">
        <v>1</v>
      </c>
      <c r="H14" s="28">
        <v>1</v>
      </c>
      <c r="I14" s="28">
        <v>1</v>
      </c>
      <c r="J14" s="4" t="s">
        <v>52</v>
      </c>
      <c r="K14" s="30" t="s">
        <v>43</v>
      </c>
      <c r="L14" s="11"/>
    </row>
    <row r="15" spans="1:12" ht="89.25" customHeight="1" x14ac:dyDescent="0.25">
      <c r="A15" s="33" t="s">
        <v>53</v>
      </c>
      <c r="B15" s="32" t="s">
        <v>55</v>
      </c>
      <c r="C15" s="32" t="s">
        <v>56</v>
      </c>
      <c r="D15" s="32" t="s">
        <v>57</v>
      </c>
      <c r="E15" s="28">
        <v>0.98</v>
      </c>
      <c r="F15" s="28">
        <v>0.98</v>
      </c>
      <c r="G15" s="28">
        <v>0.98</v>
      </c>
      <c r="H15" s="28">
        <v>0.98</v>
      </c>
      <c r="I15" s="28">
        <v>0.98</v>
      </c>
      <c r="J15" s="32" t="s">
        <v>58</v>
      </c>
      <c r="K15" s="13" t="s">
        <v>59</v>
      </c>
      <c r="L15" s="11"/>
    </row>
    <row r="16" spans="1:12" ht="101.25" customHeight="1" x14ac:dyDescent="0.25">
      <c r="A16" s="34" t="s">
        <v>60</v>
      </c>
      <c r="B16" s="32" t="s">
        <v>62</v>
      </c>
      <c r="C16" s="32" t="s">
        <v>63</v>
      </c>
      <c r="D16" s="35">
        <v>22160893295</v>
      </c>
      <c r="E16" s="36">
        <v>2.5000000000000001E-2</v>
      </c>
      <c r="F16" s="36">
        <v>2.5000000000000001E-2</v>
      </c>
      <c r="G16" s="36">
        <v>2.5000000000000001E-2</v>
      </c>
      <c r="H16" s="36">
        <v>2.5000000000000001E-2</v>
      </c>
      <c r="I16" s="36">
        <v>2.5000000000000001E-2</v>
      </c>
      <c r="J16" s="32" t="s">
        <v>94</v>
      </c>
      <c r="K16" s="13" t="s">
        <v>59</v>
      </c>
      <c r="L16" s="11"/>
    </row>
    <row r="17" spans="1:12" ht="79.2" x14ac:dyDescent="0.25">
      <c r="A17" s="12" t="s">
        <v>95</v>
      </c>
      <c r="B17" s="3" t="s">
        <v>97</v>
      </c>
      <c r="C17" s="3" t="s">
        <v>100</v>
      </c>
      <c r="D17" s="3" t="s">
        <v>57</v>
      </c>
      <c r="E17" s="3" t="s">
        <v>104</v>
      </c>
      <c r="F17" s="3" t="s">
        <v>105</v>
      </c>
      <c r="G17" s="3" t="s">
        <v>106</v>
      </c>
      <c r="H17" s="3" t="s">
        <v>107</v>
      </c>
      <c r="I17" s="3" t="s">
        <v>108</v>
      </c>
      <c r="J17" s="3" t="s">
        <v>109</v>
      </c>
      <c r="K17" s="37" t="s">
        <v>110</v>
      </c>
      <c r="L17" s="11"/>
    </row>
    <row r="18" spans="1:12" ht="55.5" customHeight="1" x14ac:dyDescent="0.25">
      <c r="A18" s="12" t="s">
        <v>111</v>
      </c>
      <c r="B18" s="3" t="s">
        <v>112</v>
      </c>
      <c r="C18" s="3" t="s">
        <v>113</v>
      </c>
      <c r="D18" s="3">
        <v>0.71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 t="s">
        <v>114</v>
      </c>
      <c r="K18" s="38" t="s">
        <v>115</v>
      </c>
      <c r="L18" s="11"/>
    </row>
    <row r="19" spans="1:12" ht="79.5" customHeight="1" x14ac:dyDescent="0.25">
      <c r="A19" s="3" t="s">
        <v>116</v>
      </c>
      <c r="B19" s="3" t="s">
        <v>119</v>
      </c>
      <c r="C19" s="3" t="s">
        <v>120</v>
      </c>
      <c r="D19" s="3" t="s">
        <v>57</v>
      </c>
      <c r="E19" s="3">
        <v>2</v>
      </c>
      <c r="F19" s="3">
        <v>2</v>
      </c>
      <c r="G19" s="3">
        <v>2</v>
      </c>
      <c r="H19" s="3">
        <v>2</v>
      </c>
      <c r="I19" s="3">
        <v>2</v>
      </c>
      <c r="J19" s="3" t="s">
        <v>124</v>
      </c>
      <c r="K19" s="38" t="s">
        <v>115</v>
      </c>
      <c r="L19" s="11"/>
    </row>
    <row r="20" spans="1:12" ht="132.75" customHeight="1" x14ac:dyDescent="0.25">
      <c r="A20" s="12" t="s">
        <v>146</v>
      </c>
      <c r="B20" s="32" t="s">
        <v>148</v>
      </c>
      <c r="C20" s="32" t="s">
        <v>150</v>
      </c>
      <c r="D20" s="39" t="s">
        <v>71</v>
      </c>
      <c r="E20" s="32" t="s">
        <v>161</v>
      </c>
      <c r="F20" s="32" t="s">
        <v>161</v>
      </c>
      <c r="G20" s="32" t="s">
        <v>163</v>
      </c>
      <c r="H20" s="32" t="s">
        <v>164</v>
      </c>
      <c r="I20" s="32" t="s">
        <v>164</v>
      </c>
      <c r="J20" s="32" t="s">
        <v>165</v>
      </c>
      <c r="K20" s="30" t="s">
        <v>43</v>
      </c>
      <c r="L20" s="11"/>
    </row>
    <row r="21" spans="1:12" ht="109.5" customHeight="1" x14ac:dyDescent="0.25">
      <c r="A21" s="3" t="s">
        <v>170</v>
      </c>
      <c r="B21" s="32" t="s">
        <v>171</v>
      </c>
      <c r="C21" s="34" t="s">
        <v>172</v>
      </c>
      <c r="D21" s="39" t="s">
        <v>71</v>
      </c>
      <c r="E21" s="8">
        <v>0</v>
      </c>
      <c r="F21" s="8">
        <v>1</v>
      </c>
      <c r="G21" s="8">
        <v>0</v>
      </c>
      <c r="H21" s="8">
        <v>0</v>
      </c>
      <c r="I21" s="8">
        <v>0</v>
      </c>
      <c r="J21" s="32" t="s">
        <v>176</v>
      </c>
      <c r="K21" s="40" t="s">
        <v>43</v>
      </c>
      <c r="L21" s="11"/>
    </row>
    <row r="22" spans="1:12" ht="17.25" customHeight="1" x14ac:dyDescent="0.25">
      <c r="A22" s="3" t="s">
        <v>177</v>
      </c>
      <c r="B22" s="3" t="s">
        <v>97</v>
      </c>
      <c r="C22" s="3" t="s">
        <v>100</v>
      </c>
      <c r="D22" s="3" t="s">
        <v>149</v>
      </c>
      <c r="E22" s="3" t="s">
        <v>178</v>
      </c>
      <c r="F22" s="3" t="s">
        <v>105</v>
      </c>
      <c r="G22" s="3" t="s">
        <v>183</v>
      </c>
      <c r="H22" s="3" t="s">
        <v>185</v>
      </c>
      <c r="I22" s="3" t="s">
        <v>187</v>
      </c>
      <c r="J22" s="3" t="s">
        <v>190</v>
      </c>
      <c r="K22" s="38" t="s">
        <v>110</v>
      </c>
      <c r="L22" s="11"/>
    </row>
    <row r="23" spans="1:12" ht="130.5" customHeight="1" x14ac:dyDescent="0.25">
      <c r="A23" s="12" t="s">
        <v>365</v>
      </c>
      <c r="B23" s="4" t="s">
        <v>206</v>
      </c>
      <c r="C23" s="3" t="s">
        <v>207</v>
      </c>
      <c r="D23" s="6" t="s">
        <v>71</v>
      </c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4" t="s">
        <v>208</v>
      </c>
      <c r="K23" s="13" t="s">
        <v>33</v>
      </c>
      <c r="L23" s="11"/>
    </row>
    <row r="24" spans="1:12" ht="72" customHeight="1" x14ac:dyDescent="0.25">
      <c r="A24" s="3" t="s">
        <v>209</v>
      </c>
      <c r="B24" s="3" t="s">
        <v>210</v>
      </c>
      <c r="C24" s="3" t="s">
        <v>211</v>
      </c>
      <c r="D24" s="3" t="s">
        <v>149</v>
      </c>
      <c r="E24" s="3">
        <v>1.2</v>
      </c>
      <c r="F24" s="3">
        <v>1.7</v>
      </c>
      <c r="G24" s="3">
        <v>2.2999999999999998</v>
      </c>
      <c r="H24" s="3">
        <v>2.8</v>
      </c>
      <c r="I24" s="3">
        <v>3</v>
      </c>
      <c r="J24" s="3" t="s">
        <v>212</v>
      </c>
      <c r="K24" s="38" t="s">
        <v>213</v>
      </c>
      <c r="L24" s="11"/>
    </row>
    <row r="25" spans="1:12" ht="103.5" customHeight="1" x14ac:dyDescent="0.25">
      <c r="A25" s="12" t="s">
        <v>221</v>
      </c>
      <c r="B25" s="4" t="s">
        <v>222</v>
      </c>
      <c r="C25" s="4" t="s">
        <v>223</v>
      </c>
      <c r="D25" s="27" t="s">
        <v>71</v>
      </c>
      <c r="E25" s="4">
        <v>1</v>
      </c>
      <c r="F25" s="4">
        <v>2</v>
      </c>
      <c r="G25" s="4">
        <v>2</v>
      </c>
      <c r="H25" s="4">
        <v>2</v>
      </c>
      <c r="I25" s="4">
        <v>2</v>
      </c>
      <c r="J25" s="4" t="s">
        <v>269</v>
      </c>
      <c r="K25" s="13" t="s">
        <v>270</v>
      </c>
      <c r="L25" s="11"/>
    </row>
    <row r="26" spans="1:12" ht="133.5" customHeight="1" x14ac:dyDescent="0.25">
      <c r="A26" s="3" t="s">
        <v>271</v>
      </c>
      <c r="B26" s="4" t="s">
        <v>206</v>
      </c>
      <c r="C26" s="4" t="s">
        <v>207</v>
      </c>
      <c r="D26" s="6">
        <v>4</v>
      </c>
      <c r="E26" s="10">
        <v>1</v>
      </c>
      <c r="F26" s="10">
        <v>1</v>
      </c>
      <c r="G26" s="10">
        <v>1</v>
      </c>
      <c r="H26" s="10">
        <v>1</v>
      </c>
      <c r="I26" s="10">
        <v>1</v>
      </c>
      <c r="J26" s="4" t="s">
        <v>208</v>
      </c>
      <c r="K26" s="13" t="s">
        <v>33</v>
      </c>
      <c r="L26" s="11"/>
    </row>
    <row r="27" spans="1:12" ht="85.5" customHeight="1" x14ac:dyDescent="0.25">
      <c r="A27" s="12" t="s">
        <v>272</v>
      </c>
      <c r="B27" s="4" t="s">
        <v>259</v>
      </c>
      <c r="C27" s="3" t="s">
        <v>260</v>
      </c>
      <c r="D27" s="6" t="s">
        <v>71</v>
      </c>
      <c r="E27" s="10">
        <v>1</v>
      </c>
      <c r="F27" s="10">
        <v>1</v>
      </c>
      <c r="G27" s="10">
        <v>1</v>
      </c>
      <c r="H27" s="10">
        <v>1</v>
      </c>
      <c r="I27" s="10">
        <v>1</v>
      </c>
      <c r="J27" s="4" t="s">
        <v>273</v>
      </c>
      <c r="K27" s="30" t="s">
        <v>43</v>
      </c>
      <c r="L27" s="11"/>
    </row>
    <row r="28" spans="1:12" ht="158.25" customHeight="1" x14ac:dyDescent="0.25">
      <c r="A28" s="12" t="s">
        <v>274</v>
      </c>
      <c r="B28" s="4" t="s">
        <v>275</v>
      </c>
      <c r="C28" s="4" t="s">
        <v>276</v>
      </c>
      <c r="D28" s="20">
        <v>59</v>
      </c>
      <c r="E28" s="20">
        <v>75</v>
      </c>
      <c r="F28" s="21">
        <v>80</v>
      </c>
      <c r="G28" s="21">
        <v>80</v>
      </c>
      <c r="H28" s="21">
        <v>80</v>
      </c>
      <c r="I28" s="21">
        <v>80</v>
      </c>
      <c r="J28" s="4" t="s">
        <v>277</v>
      </c>
      <c r="K28" s="13" t="s">
        <v>17</v>
      </c>
      <c r="L28" s="11"/>
    </row>
    <row r="29" spans="1:12" ht="287.25" customHeight="1" x14ac:dyDescent="0.25">
      <c r="A29" s="12" t="s">
        <v>278</v>
      </c>
      <c r="B29" s="4" t="s">
        <v>279</v>
      </c>
      <c r="C29" s="4" t="s">
        <v>280</v>
      </c>
      <c r="D29" s="10">
        <v>0</v>
      </c>
      <c r="E29" s="10">
        <v>0.7</v>
      </c>
      <c r="F29" s="10">
        <v>0.7</v>
      </c>
      <c r="G29" s="10">
        <v>0.7</v>
      </c>
      <c r="H29" s="10">
        <v>0.7</v>
      </c>
      <c r="I29" s="10">
        <v>0.7</v>
      </c>
      <c r="J29" s="4" t="s">
        <v>283</v>
      </c>
      <c r="K29" s="13" t="s">
        <v>285</v>
      </c>
      <c r="L29" s="11"/>
    </row>
    <row r="30" spans="1:12" ht="45" customHeight="1" x14ac:dyDescent="0.25">
      <c r="A30" s="3" t="s">
        <v>293</v>
      </c>
      <c r="B30" s="3" t="s">
        <v>294</v>
      </c>
      <c r="C30" s="3" t="s">
        <v>299</v>
      </c>
      <c r="D30" s="3" t="s">
        <v>149</v>
      </c>
      <c r="E30" s="3" t="s">
        <v>303</v>
      </c>
      <c r="F30" s="3" t="s">
        <v>305</v>
      </c>
      <c r="G30" s="3" t="s">
        <v>309</v>
      </c>
      <c r="H30" s="3" t="s">
        <v>312</v>
      </c>
      <c r="I30" s="3" t="s">
        <v>317</v>
      </c>
      <c r="J30" s="3" t="s">
        <v>321</v>
      </c>
      <c r="K30" s="38" t="s">
        <v>59</v>
      </c>
      <c r="L30" s="11"/>
    </row>
    <row r="31" spans="1:12" ht="140.25" customHeight="1" x14ac:dyDescent="0.25">
      <c r="A31" s="12" t="s">
        <v>359</v>
      </c>
      <c r="B31" s="4" t="s">
        <v>360</v>
      </c>
      <c r="C31" s="4" t="s">
        <v>361</v>
      </c>
      <c r="D31" s="4" t="s">
        <v>149</v>
      </c>
      <c r="E31" s="4" t="s">
        <v>362</v>
      </c>
      <c r="F31" s="4" t="s">
        <v>363</v>
      </c>
      <c r="G31" s="4" t="s">
        <v>364</v>
      </c>
      <c r="H31" s="4"/>
      <c r="I31" s="4"/>
      <c r="J31" s="4" t="s">
        <v>366</v>
      </c>
      <c r="K31" s="30" t="s">
        <v>43</v>
      </c>
      <c r="L31" s="11"/>
    </row>
    <row r="32" spans="1:12" ht="98.25" customHeight="1" x14ac:dyDescent="0.25">
      <c r="A32" s="3" t="s">
        <v>367</v>
      </c>
      <c r="B32" s="4" t="s">
        <v>69</v>
      </c>
      <c r="C32" s="4" t="s">
        <v>70</v>
      </c>
      <c r="D32" s="6" t="s">
        <v>71</v>
      </c>
      <c r="E32" s="6" t="s">
        <v>73</v>
      </c>
      <c r="F32" s="6" t="s">
        <v>73</v>
      </c>
      <c r="G32" s="6" t="s">
        <v>73</v>
      </c>
      <c r="H32" s="6" t="s">
        <v>73</v>
      </c>
      <c r="I32" s="6" t="s">
        <v>73</v>
      </c>
      <c r="J32" s="4" t="s">
        <v>74</v>
      </c>
      <c r="K32" s="30" t="s">
        <v>75</v>
      </c>
      <c r="L32" s="11"/>
    </row>
    <row r="33" spans="1:12" ht="63.75" customHeight="1" x14ac:dyDescent="0.25">
      <c r="A33" s="41" t="s">
        <v>82</v>
      </c>
      <c r="B33" s="4" t="s">
        <v>83</v>
      </c>
      <c r="C33" s="5" t="s">
        <v>84</v>
      </c>
      <c r="D33" s="6" t="s">
        <v>71</v>
      </c>
      <c r="E33" s="8">
        <v>0</v>
      </c>
      <c r="F33" s="8">
        <v>1</v>
      </c>
      <c r="G33" s="8">
        <v>0</v>
      </c>
      <c r="H33" s="8">
        <v>0</v>
      </c>
      <c r="I33" s="8">
        <v>0</v>
      </c>
      <c r="J33" s="4" t="s">
        <v>86</v>
      </c>
      <c r="K33" s="30" t="s">
        <v>75</v>
      </c>
      <c r="L33" s="11"/>
    </row>
    <row r="34" spans="1:12" ht="63.75" customHeight="1" x14ac:dyDescent="0.25">
      <c r="A34" s="12" t="s">
        <v>87</v>
      </c>
      <c r="B34" s="3" t="s">
        <v>88</v>
      </c>
      <c r="C34" s="3" t="s">
        <v>89</v>
      </c>
      <c r="D34" s="6" t="s">
        <v>71</v>
      </c>
      <c r="E34" s="8">
        <v>0</v>
      </c>
      <c r="F34" s="10">
        <v>1</v>
      </c>
      <c r="G34" s="10">
        <v>1</v>
      </c>
      <c r="H34" s="10">
        <v>1</v>
      </c>
      <c r="I34" s="10">
        <v>1</v>
      </c>
      <c r="J34" s="4" t="s">
        <v>90</v>
      </c>
      <c r="K34" s="30" t="s">
        <v>75</v>
      </c>
      <c r="L34" s="11"/>
    </row>
    <row r="35" spans="1:12" ht="293.25" customHeight="1" x14ac:dyDescent="0.25">
      <c r="A35" s="12" t="s">
        <v>91</v>
      </c>
      <c r="B35" s="4" t="s">
        <v>92</v>
      </c>
      <c r="C35" s="3" t="s">
        <v>93</v>
      </c>
      <c r="D35" s="19" t="s">
        <v>368</v>
      </c>
      <c r="E35" s="19" t="s">
        <v>369</v>
      </c>
      <c r="F35" s="42" t="s">
        <v>370</v>
      </c>
      <c r="G35" s="42" t="s">
        <v>371</v>
      </c>
      <c r="H35" s="42" t="s">
        <v>372</v>
      </c>
      <c r="I35" s="42" t="s">
        <v>373</v>
      </c>
      <c r="J35" s="4" t="s">
        <v>98</v>
      </c>
      <c r="K35" s="30" t="s">
        <v>75</v>
      </c>
      <c r="L35" s="11"/>
    </row>
    <row r="36" spans="1:12" ht="76.5" customHeight="1" x14ac:dyDescent="0.25">
      <c r="A36" s="43" t="s">
        <v>99</v>
      </c>
      <c r="B36" s="4" t="s">
        <v>101</v>
      </c>
      <c r="C36" s="4" t="s">
        <v>102</v>
      </c>
      <c r="D36" s="19" t="s">
        <v>103</v>
      </c>
      <c r="E36" s="16">
        <v>1</v>
      </c>
      <c r="F36" s="16">
        <v>1</v>
      </c>
      <c r="G36" s="16">
        <v>1</v>
      </c>
      <c r="H36" s="16">
        <v>1</v>
      </c>
      <c r="I36" s="16">
        <v>1</v>
      </c>
      <c r="J36" s="4" t="s">
        <v>214</v>
      </c>
      <c r="K36" s="30" t="s">
        <v>215</v>
      </c>
      <c r="L36" s="11"/>
    </row>
    <row r="37" spans="1:12" ht="114.75" customHeight="1" x14ac:dyDescent="0.25">
      <c r="A37" s="43" t="s">
        <v>216</v>
      </c>
      <c r="B37" s="4" t="s">
        <v>217</v>
      </c>
      <c r="C37" s="4" t="s">
        <v>218</v>
      </c>
      <c r="D37" s="19" t="s">
        <v>103</v>
      </c>
      <c r="E37" s="10">
        <v>0.3</v>
      </c>
      <c r="F37" s="10">
        <v>0.3</v>
      </c>
      <c r="G37" s="10">
        <v>0.3</v>
      </c>
      <c r="H37" s="10">
        <v>0.3</v>
      </c>
      <c r="I37" s="10">
        <v>0.3</v>
      </c>
      <c r="J37" s="4" t="s">
        <v>214</v>
      </c>
      <c r="K37" s="30" t="s">
        <v>215</v>
      </c>
      <c r="L37" s="11"/>
    </row>
    <row r="38" spans="1:12" ht="63.75" customHeight="1" x14ac:dyDescent="0.25">
      <c r="A38" s="43" t="s">
        <v>219</v>
      </c>
      <c r="B38" s="3" t="s">
        <v>168</v>
      </c>
      <c r="C38" s="3" t="s">
        <v>220</v>
      </c>
      <c r="D38" s="6" t="s">
        <v>71</v>
      </c>
      <c r="E38" s="10">
        <v>1</v>
      </c>
      <c r="F38" s="10">
        <v>1</v>
      </c>
      <c r="G38" s="10">
        <v>1</v>
      </c>
      <c r="H38" s="10">
        <v>1</v>
      </c>
      <c r="I38" s="10">
        <v>1</v>
      </c>
      <c r="J38" s="4" t="s">
        <v>214</v>
      </c>
      <c r="K38" s="30" t="s">
        <v>215</v>
      </c>
      <c r="L38" s="11"/>
    </row>
    <row r="39" spans="1:12" ht="76.5" customHeight="1" x14ac:dyDescent="0.25">
      <c r="A39" s="43" t="s">
        <v>224</v>
      </c>
      <c r="B39" s="4" t="s">
        <v>225</v>
      </c>
      <c r="C39" s="4" t="s">
        <v>226</v>
      </c>
      <c r="D39" s="16">
        <v>1</v>
      </c>
      <c r="E39" s="16">
        <v>1</v>
      </c>
      <c r="F39" s="16">
        <v>1</v>
      </c>
      <c r="G39" s="16">
        <v>1</v>
      </c>
      <c r="H39" s="16">
        <v>1</v>
      </c>
      <c r="I39" s="16">
        <v>1</v>
      </c>
      <c r="J39" s="4" t="s">
        <v>214</v>
      </c>
      <c r="K39" s="30" t="s">
        <v>215</v>
      </c>
      <c r="L39" s="11"/>
    </row>
    <row r="40" spans="1:12" ht="127.5" customHeight="1" x14ac:dyDescent="0.25">
      <c r="A40" s="43" t="s">
        <v>227</v>
      </c>
      <c r="B40" s="4" t="s">
        <v>101</v>
      </c>
      <c r="C40" s="4" t="s">
        <v>102</v>
      </c>
      <c r="D40" s="19" t="s">
        <v>71</v>
      </c>
      <c r="E40" s="16">
        <v>1</v>
      </c>
      <c r="F40" s="16">
        <v>1</v>
      </c>
      <c r="G40" s="16">
        <v>1</v>
      </c>
      <c r="H40" s="16">
        <v>1</v>
      </c>
      <c r="I40" s="16">
        <v>1</v>
      </c>
      <c r="J40" s="4" t="s">
        <v>228</v>
      </c>
      <c r="K40" s="30" t="s">
        <v>215</v>
      </c>
      <c r="L40" s="11"/>
    </row>
    <row r="41" spans="1:12" ht="89.25" customHeight="1" x14ac:dyDescent="0.25">
      <c r="A41" s="43" t="s">
        <v>229</v>
      </c>
      <c r="B41" s="4" t="s">
        <v>101</v>
      </c>
      <c r="C41" s="4" t="s">
        <v>102</v>
      </c>
      <c r="D41" s="19" t="s">
        <v>71</v>
      </c>
      <c r="E41" s="16">
        <v>1</v>
      </c>
      <c r="F41" s="16">
        <v>1</v>
      </c>
      <c r="G41" s="16">
        <v>1</v>
      </c>
      <c r="H41" s="16">
        <v>1</v>
      </c>
      <c r="I41" s="16">
        <v>1</v>
      </c>
      <c r="J41" s="4" t="s">
        <v>228</v>
      </c>
      <c r="K41" s="30" t="s">
        <v>215</v>
      </c>
      <c r="L41" s="11"/>
    </row>
    <row r="42" spans="1:12" ht="51" customHeight="1" x14ac:dyDescent="0.25">
      <c r="A42" s="12" t="s">
        <v>230</v>
      </c>
      <c r="B42" s="4" t="s">
        <v>231</v>
      </c>
      <c r="C42" s="4" t="s">
        <v>70</v>
      </c>
      <c r="D42" s="6" t="s">
        <v>71</v>
      </c>
      <c r="E42" s="6" t="s">
        <v>73</v>
      </c>
      <c r="F42" s="6" t="s">
        <v>73</v>
      </c>
      <c r="G42" s="6" t="s">
        <v>73</v>
      </c>
      <c r="H42" s="6" t="s">
        <v>73</v>
      </c>
      <c r="I42" s="6" t="s">
        <v>73</v>
      </c>
      <c r="J42" s="4" t="s">
        <v>74</v>
      </c>
      <c r="K42" s="30" t="s">
        <v>75</v>
      </c>
      <c r="L42" s="11"/>
    </row>
    <row r="43" spans="1:12" ht="63.75" customHeight="1" x14ac:dyDescent="0.25">
      <c r="A43" s="44" t="s">
        <v>374</v>
      </c>
      <c r="B43" s="4" t="s">
        <v>234</v>
      </c>
      <c r="C43" s="3" t="s">
        <v>235</v>
      </c>
      <c r="D43" s="6">
        <v>4</v>
      </c>
      <c r="E43" s="6">
        <v>13</v>
      </c>
      <c r="F43" s="6">
        <v>38</v>
      </c>
      <c r="G43" s="6">
        <v>38</v>
      </c>
      <c r="H43" s="6">
        <v>38</v>
      </c>
      <c r="I43" s="6">
        <v>38</v>
      </c>
      <c r="J43" s="5" t="s">
        <v>236</v>
      </c>
      <c r="K43" s="45" t="s">
        <v>75</v>
      </c>
      <c r="L43" s="11"/>
    </row>
    <row r="44" spans="1:12" ht="63.75" customHeight="1" x14ac:dyDescent="0.25">
      <c r="A44" s="46" t="s">
        <v>237</v>
      </c>
      <c r="B44" s="4" t="s">
        <v>234</v>
      </c>
      <c r="C44" s="3" t="s">
        <v>235</v>
      </c>
      <c r="D44" s="6">
        <v>0</v>
      </c>
      <c r="E44" s="6">
        <v>6</v>
      </c>
      <c r="F44" s="6">
        <v>24</v>
      </c>
      <c r="G44" s="6">
        <v>24</v>
      </c>
      <c r="H44" s="6">
        <v>24</v>
      </c>
      <c r="I44" s="6">
        <v>24</v>
      </c>
      <c r="J44" s="5" t="s">
        <v>236</v>
      </c>
      <c r="K44" s="30" t="s">
        <v>75</v>
      </c>
      <c r="L44" s="11"/>
    </row>
    <row r="45" spans="1:12" ht="63.75" customHeight="1" x14ac:dyDescent="0.25">
      <c r="A45" s="44" t="s">
        <v>375</v>
      </c>
      <c r="B45" s="4" t="s">
        <v>234</v>
      </c>
      <c r="C45" s="3" t="s">
        <v>235</v>
      </c>
      <c r="D45" s="6">
        <v>1</v>
      </c>
      <c r="E45" s="6">
        <v>6</v>
      </c>
      <c r="F45" s="6">
        <v>24</v>
      </c>
      <c r="G45" s="6">
        <v>24</v>
      </c>
      <c r="H45" s="6">
        <v>24</v>
      </c>
      <c r="I45" s="6">
        <v>24</v>
      </c>
      <c r="J45" s="5" t="s">
        <v>236</v>
      </c>
      <c r="K45" s="45" t="s">
        <v>75</v>
      </c>
      <c r="L45" s="11"/>
    </row>
    <row r="46" spans="1:12" ht="229.5" customHeight="1" x14ac:dyDescent="0.25">
      <c r="A46" s="12" t="s">
        <v>241</v>
      </c>
      <c r="B46" s="4" t="s">
        <v>242</v>
      </c>
      <c r="C46" s="3" t="s">
        <v>243</v>
      </c>
      <c r="D46" s="6" t="s">
        <v>103</v>
      </c>
      <c r="E46" s="22">
        <v>0.8</v>
      </c>
      <c r="F46" s="22">
        <v>0.8</v>
      </c>
      <c r="G46" s="22">
        <v>0.8</v>
      </c>
      <c r="H46" s="22">
        <v>0.8</v>
      </c>
      <c r="I46" s="22">
        <v>0.8</v>
      </c>
      <c r="J46" s="5" t="s">
        <v>236</v>
      </c>
      <c r="K46" s="30" t="s">
        <v>75</v>
      </c>
      <c r="L46" s="11"/>
    </row>
    <row r="47" spans="1:12" ht="229.5" customHeight="1" x14ac:dyDescent="0.25">
      <c r="A47" s="12" t="s">
        <v>244</v>
      </c>
      <c r="B47" s="4" t="s">
        <v>245</v>
      </c>
      <c r="C47" s="3" t="s">
        <v>246</v>
      </c>
      <c r="D47" s="6">
        <v>74</v>
      </c>
      <c r="E47" s="22">
        <v>0.8</v>
      </c>
      <c r="F47" s="22">
        <v>0.8</v>
      </c>
      <c r="G47" s="22">
        <v>0.8</v>
      </c>
      <c r="H47" s="22">
        <v>0.8</v>
      </c>
      <c r="I47" s="22">
        <v>0.8</v>
      </c>
      <c r="J47" s="5" t="s">
        <v>236</v>
      </c>
      <c r="K47" s="30" t="s">
        <v>75</v>
      </c>
      <c r="L47" s="11"/>
    </row>
    <row r="48" spans="1:12" ht="114.75" customHeight="1" x14ac:dyDescent="0.25">
      <c r="A48" s="41" t="s">
        <v>247</v>
      </c>
      <c r="B48" s="3" t="s">
        <v>248</v>
      </c>
      <c r="C48" s="3" t="s">
        <v>249</v>
      </c>
      <c r="D48" s="6" t="s">
        <v>103</v>
      </c>
      <c r="E48" s="10">
        <v>1</v>
      </c>
      <c r="F48" s="10">
        <v>1</v>
      </c>
      <c r="G48" s="10">
        <v>1</v>
      </c>
      <c r="H48" s="10">
        <v>1</v>
      </c>
      <c r="I48" s="10">
        <v>1</v>
      </c>
      <c r="J48" s="4" t="s">
        <v>250</v>
      </c>
      <c r="K48" s="13" t="s">
        <v>75</v>
      </c>
      <c r="L48" s="11"/>
    </row>
    <row r="49" spans="1:12" ht="76.5" customHeight="1" x14ac:dyDescent="0.25">
      <c r="A49" s="12" t="s">
        <v>376</v>
      </c>
      <c r="B49" s="3" t="s">
        <v>251</v>
      </c>
      <c r="C49" s="3" t="s">
        <v>252</v>
      </c>
      <c r="D49" s="6" t="s">
        <v>103</v>
      </c>
      <c r="E49" s="10">
        <v>1</v>
      </c>
      <c r="F49" s="10">
        <v>1</v>
      </c>
      <c r="G49" s="10">
        <v>1</v>
      </c>
      <c r="H49" s="10">
        <v>1</v>
      </c>
      <c r="I49" s="10">
        <v>1</v>
      </c>
      <c r="J49" s="4" t="s">
        <v>253</v>
      </c>
      <c r="K49" s="13" t="s">
        <v>75</v>
      </c>
      <c r="L49" s="11"/>
    </row>
    <row r="50" spans="1:12" ht="140.25" customHeight="1" x14ac:dyDescent="0.25">
      <c r="A50" s="12" t="s">
        <v>377</v>
      </c>
      <c r="B50" s="4" t="s">
        <v>254</v>
      </c>
      <c r="C50" s="3" t="s">
        <v>255</v>
      </c>
      <c r="D50" s="22">
        <v>1</v>
      </c>
      <c r="E50" s="10">
        <v>0.9</v>
      </c>
      <c r="F50" s="10">
        <v>0.9</v>
      </c>
      <c r="G50" s="10">
        <v>0.9</v>
      </c>
      <c r="H50" s="10">
        <v>0.9</v>
      </c>
      <c r="I50" s="10">
        <v>0.9</v>
      </c>
      <c r="J50" s="4" t="s">
        <v>256</v>
      </c>
      <c r="K50" s="13" t="s">
        <v>75</v>
      </c>
      <c r="L50" s="11"/>
    </row>
    <row r="51" spans="1:12" ht="63.75" customHeight="1" x14ac:dyDescent="0.25">
      <c r="A51" s="3" t="s">
        <v>258</v>
      </c>
      <c r="B51" s="3" t="s">
        <v>259</v>
      </c>
      <c r="C51" s="3" t="s">
        <v>260</v>
      </c>
      <c r="D51" s="26" t="s">
        <v>71</v>
      </c>
      <c r="E51" s="10">
        <v>1</v>
      </c>
      <c r="F51" s="10">
        <v>1</v>
      </c>
      <c r="G51" s="10">
        <v>1</v>
      </c>
      <c r="H51" s="10">
        <v>1</v>
      </c>
      <c r="I51" s="10">
        <v>1</v>
      </c>
      <c r="J51" s="4" t="s">
        <v>304</v>
      </c>
      <c r="K51" s="13" t="s">
        <v>378</v>
      </c>
      <c r="L51" s="11"/>
    </row>
    <row r="52" spans="1:12" ht="63.75" customHeight="1" x14ac:dyDescent="0.25">
      <c r="A52" s="3" t="s">
        <v>306</v>
      </c>
      <c r="B52" s="3" t="s">
        <v>307</v>
      </c>
      <c r="C52" s="3" t="s">
        <v>308</v>
      </c>
      <c r="D52" s="26">
        <v>1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4" t="s">
        <v>310</v>
      </c>
      <c r="K52" s="13" t="s">
        <v>311</v>
      </c>
      <c r="L52" s="11"/>
    </row>
    <row r="53" spans="1:12" ht="76.5" customHeight="1" x14ac:dyDescent="0.25">
      <c r="A53" s="3" t="s">
        <v>313</v>
      </c>
      <c r="B53" s="3" t="s">
        <v>314</v>
      </c>
      <c r="C53" s="3" t="s">
        <v>315</v>
      </c>
      <c r="D53" s="26">
        <v>1</v>
      </c>
      <c r="E53" s="10">
        <v>1</v>
      </c>
      <c r="F53" s="10">
        <v>1</v>
      </c>
      <c r="G53" s="10">
        <v>1</v>
      </c>
      <c r="H53" s="10">
        <v>1</v>
      </c>
      <c r="I53" s="10">
        <v>1</v>
      </c>
      <c r="J53" s="4" t="s">
        <v>316</v>
      </c>
      <c r="K53" s="13" t="s">
        <v>311</v>
      </c>
      <c r="L53" s="11"/>
    </row>
    <row r="54" spans="1:12" ht="63.75" customHeight="1" x14ac:dyDescent="0.25">
      <c r="A54" s="3" t="s">
        <v>318</v>
      </c>
      <c r="B54" s="3" t="s">
        <v>319</v>
      </c>
      <c r="C54" s="3" t="s">
        <v>320</v>
      </c>
      <c r="D54" s="26">
        <v>1</v>
      </c>
      <c r="E54" s="10">
        <v>1</v>
      </c>
      <c r="F54" s="10">
        <v>1</v>
      </c>
      <c r="G54" s="10">
        <v>1</v>
      </c>
      <c r="H54" s="10">
        <v>1</v>
      </c>
      <c r="I54" s="10">
        <v>1</v>
      </c>
      <c r="J54" s="4" t="s">
        <v>316</v>
      </c>
      <c r="K54" s="13" t="s">
        <v>311</v>
      </c>
      <c r="L54" s="11"/>
    </row>
    <row r="55" spans="1:12" ht="63.75" customHeight="1" x14ac:dyDescent="0.25">
      <c r="A55" s="12" t="s">
        <v>322</v>
      </c>
      <c r="B55" s="4" t="s">
        <v>323</v>
      </c>
      <c r="C55" s="4" t="s">
        <v>260</v>
      </c>
      <c r="D55" s="27" t="s">
        <v>71</v>
      </c>
      <c r="E55" s="10">
        <v>0</v>
      </c>
      <c r="F55" s="10">
        <v>1</v>
      </c>
      <c r="G55" s="10">
        <v>1</v>
      </c>
      <c r="H55" s="10">
        <v>1</v>
      </c>
      <c r="I55" s="10">
        <v>1</v>
      </c>
      <c r="J55" s="4" t="s">
        <v>324</v>
      </c>
      <c r="K55" s="30" t="s">
        <v>75</v>
      </c>
      <c r="L55" s="11"/>
    </row>
    <row r="56" spans="1:12" ht="127.5" customHeight="1" x14ac:dyDescent="0.25">
      <c r="A56" s="3" t="s">
        <v>325</v>
      </c>
      <c r="B56" s="3" t="s">
        <v>326</v>
      </c>
      <c r="C56" s="3" t="s">
        <v>327</v>
      </c>
      <c r="D56" s="3" t="s">
        <v>328</v>
      </c>
      <c r="E56" s="28" t="s">
        <v>329</v>
      </c>
      <c r="F56" s="28" t="s">
        <v>330</v>
      </c>
      <c r="G56" s="28" t="s">
        <v>330</v>
      </c>
      <c r="H56" s="28" t="s">
        <v>330</v>
      </c>
      <c r="I56" s="28" t="s">
        <v>330</v>
      </c>
      <c r="J56" s="3" t="s">
        <v>331</v>
      </c>
      <c r="K56" s="30" t="s">
        <v>43</v>
      </c>
      <c r="L56" s="11"/>
    </row>
    <row r="57" spans="1:12" ht="127.5" customHeight="1" x14ac:dyDescent="0.25">
      <c r="A57" s="3" t="s">
        <v>332</v>
      </c>
      <c r="B57" s="3" t="s">
        <v>326</v>
      </c>
      <c r="C57" s="3" t="s">
        <v>327</v>
      </c>
      <c r="D57" s="5" t="s">
        <v>333</v>
      </c>
      <c r="E57" s="5" t="s">
        <v>334</v>
      </c>
      <c r="F57" s="28" t="s">
        <v>335</v>
      </c>
      <c r="G57" s="28" t="s">
        <v>335</v>
      </c>
      <c r="H57" s="28" t="s">
        <v>335</v>
      </c>
      <c r="I57" s="28" t="s">
        <v>335</v>
      </c>
      <c r="J57" s="3" t="s">
        <v>331</v>
      </c>
      <c r="K57" s="30" t="s">
        <v>43</v>
      </c>
      <c r="L57" s="11"/>
    </row>
    <row r="58" spans="1:12" ht="76.5" customHeight="1" x14ac:dyDescent="0.25">
      <c r="A58" s="3" t="s">
        <v>336</v>
      </c>
      <c r="B58" s="3" t="s">
        <v>337</v>
      </c>
      <c r="C58" s="3" t="s">
        <v>338</v>
      </c>
      <c r="D58" s="5" t="s">
        <v>339</v>
      </c>
      <c r="E58" s="5" t="s">
        <v>340</v>
      </c>
      <c r="F58" s="5" t="s">
        <v>341</v>
      </c>
      <c r="G58" s="5" t="s">
        <v>341</v>
      </c>
      <c r="H58" s="5" t="s">
        <v>341</v>
      </c>
      <c r="I58" s="5" t="s">
        <v>341</v>
      </c>
      <c r="J58" s="3" t="s">
        <v>331</v>
      </c>
      <c r="K58" s="37" t="s">
        <v>43</v>
      </c>
      <c r="L58" s="11"/>
    </row>
    <row r="59" spans="1:12" ht="127.5" customHeight="1" x14ac:dyDescent="0.25">
      <c r="A59" s="3" t="s">
        <v>342</v>
      </c>
      <c r="B59" s="3" t="s">
        <v>343</v>
      </c>
      <c r="C59" s="3" t="s">
        <v>379</v>
      </c>
      <c r="D59" s="6" t="s">
        <v>71</v>
      </c>
      <c r="E59" s="3" t="s">
        <v>345</v>
      </c>
      <c r="F59" s="29" t="s">
        <v>346</v>
      </c>
      <c r="G59" s="29" t="s">
        <v>346</v>
      </c>
      <c r="H59" s="29" t="s">
        <v>346</v>
      </c>
      <c r="I59" s="29" t="s">
        <v>346</v>
      </c>
      <c r="J59" s="3" t="s">
        <v>347</v>
      </c>
      <c r="K59" s="37" t="s">
        <v>380</v>
      </c>
      <c r="L59" s="11"/>
    </row>
    <row r="60" spans="1:12" ht="114.75" customHeight="1" x14ac:dyDescent="0.25">
      <c r="A60" s="41" t="s">
        <v>348</v>
      </c>
      <c r="B60" s="4" t="s">
        <v>349</v>
      </c>
      <c r="C60" s="4" t="s">
        <v>350</v>
      </c>
      <c r="D60" s="10">
        <v>1</v>
      </c>
      <c r="E60" s="10">
        <v>1</v>
      </c>
      <c r="F60" s="10">
        <v>1</v>
      </c>
      <c r="G60" s="10">
        <v>1</v>
      </c>
      <c r="H60" s="10">
        <v>1</v>
      </c>
      <c r="I60" s="10">
        <v>1</v>
      </c>
      <c r="J60" s="4" t="s">
        <v>351</v>
      </c>
      <c r="K60" s="13" t="s">
        <v>33</v>
      </c>
      <c r="L60" s="11"/>
    </row>
    <row r="61" spans="1:12" ht="63.75" customHeight="1" x14ac:dyDescent="0.25">
      <c r="A61" s="3" t="s">
        <v>352</v>
      </c>
      <c r="B61" s="4" t="s">
        <v>323</v>
      </c>
      <c r="C61" s="5" t="s">
        <v>353</v>
      </c>
      <c r="D61" s="5" t="s">
        <v>354</v>
      </c>
      <c r="E61" s="31" t="s">
        <v>355</v>
      </c>
      <c r="F61" s="31">
        <v>1</v>
      </c>
      <c r="G61" s="31">
        <v>1</v>
      </c>
      <c r="H61" s="31">
        <v>0.06</v>
      </c>
      <c r="I61" s="31">
        <v>1</v>
      </c>
      <c r="J61" s="4" t="s">
        <v>358</v>
      </c>
      <c r="K61" s="37" t="s">
        <v>381</v>
      </c>
      <c r="L61" s="11"/>
    </row>
    <row r="62" spans="1:12" ht="153" customHeight="1" x14ac:dyDescent="0.25">
      <c r="A62" s="41" t="s">
        <v>65</v>
      </c>
      <c r="B62" s="4" t="s">
        <v>66</v>
      </c>
      <c r="C62" s="3" t="s">
        <v>133</v>
      </c>
      <c r="D62" s="6" t="s">
        <v>71</v>
      </c>
      <c r="E62" s="10">
        <v>1</v>
      </c>
      <c r="F62" s="10">
        <v>1</v>
      </c>
      <c r="G62" s="10">
        <v>1</v>
      </c>
      <c r="H62" s="10">
        <v>1</v>
      </c>
      <c r="I62" s="10">
        <v>1</v>
      </c>
      <c r="J62" s="4" t="s">
        <v>137</v>
      </c>
      <c r="K62" s="13" t="s">
        <v>138</v>
      </c>
      <c r="L62" s="11"/>
    </row>
    <row r="63" spans="1:12" ht="140.25" customHeight="1" x14ac:dyDescent="0.25">
      <c r="A63" s="12" t="s">
        <v>144</v>
      </c>
      <c r="B63" s="4" t="s">
        <v>145</v>
      </c>
      <c r="C63" s="4" t="s">
        <v>147</v>
      </c>
      <c r="D63" s="4" t="s">
        <v>149</v>
      </c>
      <c r="E63" s="4" t="s">
        <v>151</v>
      </c>
      <c r="F63" s="4" t="s">
        <v>153</v>
      </c>
      <c r="G63" s="4" t="s">
        <v>154</v>
      </c>
      <c r="H63" s="4" t="s">
        <v>156</v>
      </c>
      <c r="I63" s="4" t="s">
        <v>157</v>
      </c>
      <c r="J63" s="4" t="s">
        <v>158</v>
      </c>
      <c r="K63" s="13" t="s">
        <v>382</v>
      </c>
      <c r="L63" s="11"/>
    </row>
    <row r="64" spans="1:12" ht="114.75" customHeight="1" x14ac:dyDescent="0.25">
      <c r="A64" s="12" t="s">
        <v>159</v>
      </c>
      <c r="B64" s="3" t="s">
        <v>66</v>
      </c>
      <c r="C64" s="3" t="s">
        <v>133</v>
      </c>
      <c r="D64" s="8" t="s">
        <v>71</v>
      </c>
      <c r="E64" s="10">
        <v>1</v>
      </c>
      <c r="F64" s="10">
        <v>1</v>
      </c>
      <c r="G64" s="10">
        <v>1</v>
      </c>
      <c r="H64" s="10">
        <v>1</v>
      </c>
      <c r="I64" s="10">
        <v>1</v>
      </c>
      <c r="J64" s="4" t="s">
        <v>160</v>
      </c>
      <c r="K64" s="13" t="s">
        <v>162</v>
      </c>
      <c r="L64" s="11"/>
    </row>
    <row r="65" spans="1:12" ht="51" customHeight="1" x14ac:dyDescent="0.25">
      <c r="A65" s="12" t="s">
        <v>167</v>
      </c>
      <c r="B65" s="3" t="s">
        <v>168</v>
      </c>
      <c r="C65" s="3" t="s">
        <v>169</v>
      </c>
      <c r="D65" s="8" t="s">
        <v>71</v>
      </c>
      <c r="E65" s="10">
        <v>1</v>
      </c>
      <c r="F65" s="10">
        <v>1</v>
      </c>
      <c r="G65" s="10">
        <v>1</v>
      </c>
      <c r="H65" s="10">
        <v>1</v>
      </c>
      <c r="I65" s="10">
        <v>1</v>
      </c>
      <c r="J65" s="4" t="s">
        <v>160</v>
      </c>
      <c r="K65" s="13" t="s">
        <v>162</v>
      </c>
      <c r="L65" s="11"/>
    </row>
    <row r="66" spans="1:12" ht="51" customHeight="1" x14ac:dyDescent="0.25">
      <c r="A66" s="12" t="s">
        <v>383</v>
      </c>
      <c r="B66" s="3" t="s">
        <v>174</v>
      </c>
      <c r="C66" s="3" t="s">
        <v>175</v>
      </c>
      <c r="D66" s="8">
        <v>0</v>
      </c>
      <c r="E66" s="16">
        <v>2</v>
      </c>
      <c r="F66" s="16">
        <v>12</v>
      </c>
      <c r="G66" s="16">
        <v>12</v>
      </c>
      <c r="H66" s="16">
        <v>12</v>
      </c>
      <c r="I66" s="16">
        <v>12</v>
      </c>
      <c r="J66" s="4" t="s">
        <v>179</v>
      </c>
      <c r="K66" s="13" t="s">
        <v>162</v>
      </c>
      <c r="L66" s="11"/>
    </row>
    <row r="67" spans="1:12" ht="93.75" customHeight="1" x14ac:dyDescent="0.25">
      <c r="A67" s="12" t="s">
        <v>180</v>
      </c>
      <c r="B67" s="3" t="s">
        <v>181</v>
      </c>
      <c r="C67" s="3" t="s">
        <v>182</v>
      </c>
      <c r="D67" s="10">
        <v>0.7</v>
      </c>
      <c r="E67" s="10">
        <v>1</v>
      </c>
      <c r="F67" s="10">
        <v>1</v>
      </c>
      <c r="G67" s="10">
        <v>1</v>
      </c>
      <c r="H67" s="10">
        <v>1</v>
      </c>
      <c r="I67" s="10">
        <v>1</v>
      </c>
      <c r="J67" s="4" t="s">
        <v>184</v>
      </c>
      <c r="K67" s="13" t="s">
        <v>162</v>
      </c>
      <c r="L67" s="11"/>
    </row>
    <row r="68" spans="1:12" ht="94.5" customHeight="1" x14ac:dyDescent="0.25">
      <c r="A68" s="41" t="s">
        <v>186</v>
      </c>
      <c r="B68" s="8" t="s">
        <v>174</v>
      </c>
      <c r="C68" s="3" t="s">
        <v>188</v>
      </c>
      <c r="D68" s="8">
        <v>0</v>
      </c>
      <c r="E68" s="8">
        <v>500</v>
      </c>
      <c r="F68" s="8">
        <v>1000</v>
      </c>
      <c r="G68" s="8">
        <v>1000</v>
      </c>
      <c r="H68" s="8">
        <v>1250</v>
      </c>
      <c r="I68" s="8">
        <v>1250</v>
      </c>
      <c r="J68" s="4" t="s">
        <v>191</v>
      </c>
      <c r="K68" s="13" t="s">
        <v>162</v>
      </c>
      <c r="L68" s="11"/>
    </row>
    <row r="69" spans="1:12" ht="89.25" customHeight="1" x14ac:dyDescent="0.25">
      <c r="A69" s="12" t="s">
        <v>199</v>
      </c>
      <c r="B69" s="3" t="s">
        <v>168</v>
      </c>
      <c r="C69" s="3" t="s">
        <v>169</v>
      </c>
      <c r="D69" s="8" t="s">
        <v>71</v>
      </c>
      <c r="E69" s="10">
        <v>1</v>
      </c>
      <c r="F69" s="10">
        <v>1</v>
      </c>
      <c r="G69" s="10">
        <v>1</v>
      </c>
      <c r="H69" s="10">
        <v>1</v>
      </c>
      <c r="I69" s="10">
        <v>1</v>
      </c>
      <c r="J69" s="4" t="s">
        <v>160</v>
      </c>
      <c r="K69" s="13" t="s">
        <v>162</v>
      </c>
      <c r="L69" s="11"/>
    </row>
    <row r="70" spans="1:12" ht="127.5" customHeight="1" x14ac:dyDescent="0.25">
      <c r="A70" s="2" t="s">
        <v>67</v>
      </c>
      <c r="B70" s="5" t="s">
        <v>68</v>
      </c>
      <c r="C70" s="5" t="s">
        <v>72</v>
      </c>
      <c r="D70" s="7">
        <v>0</v>
      </c>
      <c r="E70" s="7">
        <v>1</v>
      </c>
      <c r="F70" s="7">
        <v>1</v>
      </c>
      <c r="G70" s="7">
        <v>1</v>
      </c>
      <c r="H70" s="7">
        <v>1</v>
      </c>
      <c r="I70" s="7">
        <v>1</v>
      </c>
      <c r="J70" s="5" t="s">
        <v>77</v>
      </c>
      <c r="K70" s="47" t="s">
        <v>78</v>
      </c>
      <c r="L70" s="11"/>
    </row>
    <row r="71" spans="1:12" ht="114.75" customHeight="1" x14ac:dyDescent="0.25">
      <c r="A71" s="2" t="s">
        <v>81</v>
      </c>
      <c r="B71" s="5" t="s">
        <v>68</v>
      </c>
      <c r="C71" s="5" t="s">
        <v>72</v>
      </c>
      <c r="D71" s="7">
        <v>0</v>
      </c>
      <c r="E71" s="7">
        <v>1</v>
      </c>
      <c r="F71" s="7">
        <v>1</v>
      </c>
      <c r="G71" s="7">
        <v>1</v>
      </c>
      <c r="H71" s="7">
        <v>1</v>
      </c>
      <c r="I71" s="7">
        <v>1</v>
      </c>
      <c r="J71" s="5" t="s">
        <v>77</v>
      </c>
      <c r="K71" s="47" t="s">
        <v>78</v>
      </c>
      <c r="L71" s="11"/>
    </row>
    <row r="72" spans="1:12" ht="114.75" customHeight="1" x14ac:dyDescent="0.25">
      <c r="A72" s="2" t="s">
        <v>118</v>
      </c>
      <c r="B72" s="5" t="s">
        <v>68</v>
      </c>
      <c r="C72" s="5" t="s">
        <v>72</v>
      </c>
      <c r="D72" s="7">
        <v>0</v>
      </c>
      <c r="E72" s="7">
        <v>1</v>
      </c>
      <c r="F72" s="7">
        <v>1</v>
      </c>
      <c r="G72" s="7">
        <v>1</v>
      </c>
      <c r="H72" s="7">
        <v>1</v>
      </c>
      <c r="I72" s="7">
        <v>1</v>
      </c>
      <c r="J72" s="5" t="s">
        <v>77</v>
      </c>
      <c r="K72" s="47" t="s">
        <v>78</v>
      </c>
      <c r="L72" s="11"/>
    </row>
    <row r="73" spans="1:12" ht="114.75" customHeight="1" x14ac:dyDescent="0.25">
      <c r="A73" s="2" t="s">
        <v>122</v>
      </c>
      <c r="B73" s="5" t="s">
        <v>68</v>
      </c>
      <c r="C73" s="5" t="s">
        <v>72</v>
      </c>
      <c r="D73" s="7">
        <v>0</v>
      </c>
      <c r="E73" s="7">
        <v>1</v>
      </c>
      <c r="F73" s="7">
        <v>1</v>
      </c>
      <c r="G73" s="7">
        <v>1</v>
      </c>
      <c r="H73" s="7">
        <v>1</v>
      </c>
      <c r="I73" s="7">
        <v>1</v>
      </c>
      <c r="J73" s="5" t="s">
        <v>77</v>
      </c>
      <c r="K73" s="47" t="s">
        <v>78</v>
      </c>
      <c r="L73" s="11"/>
    </row>
    <row r="74" spans="1:12" ht="114.75" customHeight="1" x14ac:dyDescent="0.25">
      <c r="A74" s="41" t="s">
        <v>134</v>
      </c>
      <c r="B74" s="3" t="s">
        <v>135</v>
      </c>
      <c r="C74" s="3" t="s">
        <v>136</v>
      </c>
      <c r="D74" s="8">
        <v>3</v>
      </c>
      <c r="E74" s="8">
        <v>3</v>
      </c>
      <c r="F74" s="8">
        <v>3</v>
      </c>
      <c r="G74" s="8">
        <v>3</v>
      </c>
      <c r="H74" s="8">
        <v>3</v>
      </c>
      <c r="I74" s="8">
        <v>3</v>
      </c>
      <c r="J74" s="4" t="s">
        <v>139</v>
      </c>
      <c r="K74" s="13" t="s">
        <v>33</v>
      </c>
      <c r="L74" s="11"/>
    </row>
    <row r="75" spans="1:12" ht="76.5" customHeight="1" x14ac:dyDescent="0.25">
      <c r="A75" s="41" t="s">
        <v>140</v>
      </c>
      <c r="B75" s="3" t="s">
        <v>141</v>
      </c>
      <c r="C75" s="3" t="s">
        <v>142</v>
      </c>
      <c r="D75" s="10">
        <v>1</v>
      </c>
      <c r="E75" s="10">
        <v>1</v>
      </c>
      <c r="F75" s="10">
        <v>1</v>
      </c>
      <c r="G75" s="10">
        <v>1</v>
      </c>
      <c r="H75" s="10">
        <v>1</v>
      </c>
      <c r="I75" s="10">
        <v>1</v>
      </c>
      <c r="J75" s="4" t="s">
        <v>143</v>
      </c>
      <c r="K75" s="13" t="s">
        <v>33</v>
      </c>
      <c r="L75" s="11"/>
    </row>
    <row r="76" spans="1:12" ht="76.5" customHeight="1" x14ac:dyDescent="0.25">
      <c r="A76" s="2" t="s">
        <v>152</v>
      </c>
      <c r="B76" s="3" t="s">
        <v>141</v>
      </c>
      <c r="C76" s="3" t="s">
        <v>155</v>
      </c>
      <c r="D76" s="10">
        <v>1</v>
      </c>
      <c r="E76" s="10">
        <v>1</v>
      </c>
      <c r="F76" s="10">
        <v>1</v>
      </c>
      <c r="G76" s="10">
        <v>1</v>
      </c>
      <c r="H76" s="10">
        <v>1</v>
      </c>
      <c r="I76" s="10">
        <v>1</v>
      </c>
      <c r="J76" s="4" t="s">
        <v>143</v>
      </c>
      <c r="K76" s="13" t="s">
        <v>33</v>
      </c>
      <c r="L76" s="11"/>
    </row>
    <row r="77" spans="1:12" ht="191.25" customHeight="1" x14ac:dyDescent="0.25">
      <c r="A77" s="12" t="s">
        <v>189</v>
      </c>
      <c r="B77" s="3" t="s">
        <v>192</v>
      </c>
      <c r="C77" s="3" t="s">
        <v>193</v>
      </c>
      <c r="D77" s="8">
        <v>5</v>
      </c>
      <c r="E77" s="8">
        <v>5</v>
      </c>
      <c r="F77" s="8">
        <v>5</v>
      </c>
      <c r="G77" s="8">
        <v>5</v>
      </c>
      <c r="H77" s="8">
        <v>5</v>
      </c>
      <c r="I77" s="8">
        <v>5</v>
      </c>
      <c r="J77" s="8" t="s">
        <v>194</v>
      </c>
      <c r="K77" s="13" t="s">
        <v>17</v>
      </c>
      <c r="L77" s="11"/>
    </row>
    <row r="78" spans="1:12" ht="76.5" customHeight="1" x14ac:dyDescent="0.25">
      <c r="A78" s="12" t="s">
        <v>195</v>
      </c>
      <c r="B78" s="3" t="s">
        <v>197</v>
      </c>
      <c r="C78" s="3" t="s">
        <v>198</v>
      </c>
      <c r="D78" s="18" t="s">
        <v>200</v>
      </c>
      <c r="E78" s="20">
        <v>8</v>
      </c>
      <c r="F78" s="20">
        <v>8</v>
      </c>
      <c r="G78" s="20">
        <v>8</v>
      </c>
      <c r="H78" s="20">
        <v>8</v>
      </c>
      <c r="I78" s="20">
        <v>8</v>
      </c>
      <c r="J78" s="18" t="s">
        <v>238</v>
      </c>
      <c r="K78" s="13" t="s">
        <v>17</v>
      </c>
      <c r="L78" s="11"/>
    </row>
    <row r="79" spans="1:12" ht="63.75" customHeight="1" x14ac:dyDescent="0.25">
      <c r="A79" s="12" t="s">
        <v>239</v>
      </c>
      <c r="B79" s="3" t="s">
        <v>240</v>
      </c>
      <c r="C79" s="3" t="s">
        <v>198</v>
      </c>
      <c r="D79" s="6">
        <v>4.2</v>
      </c>
      <c r="E79" s="20">
        <v>3</v>
      </c>
      <c r="F79" s="20">
        <v>3</v>
      </c>
      <c r="G79" s="20">
        <v>3</v>
      </c>
      <c r="H79" s="20">
        <v>3</v>
      </c>
      <c r="I79" s="20">
        <v>3</v>
      </c>
      <c r="J79" s="24" t="s">
        <v>238</v>
      </c>
      <c r="K79" s="13" t="s">
        <v>17</v>
      </c>
      <c r="L79" s="11"/>
    </row>
    <row r="80" spans="1:12" ht="153" customHeight="1" x14ac:dyDescent="0.25">
      <c r="A80" s="12" t="s">
        <v>261</v>
      </c>
      <c r="B80" s="3" t="s">
        <v>262</v>
      </c>
      <c r="C80" s="3" t="s">
        <v>263</v>
      </c>
      <c r="D80" s="6" t="s">
        <v>200</v>
      </c>
      <c r="E80" s="7">
        <v>0.9</v>
      </c>
      <c r="F80" s="7">
        <v>0.9</v>
      </c>
      <c r="G80" s="7">
        <v>0.9</v>
      </c>
      <c r="H80" s="7">
        <v>0.9</v>
      </c>
      <c r="I80" s="7">
        <v>0.9</v>
      </c>
      <c r="J80" s="8" t="s">
        <v>238</v>
      </c>
      <c r="K80" s="13" t="s">
        <v>17</v>
      </c>
      <c r="L80" s="11"/>
    </row>
    <row r="81" spans="1:12" ht="76.5" customHeight="1" x14ac:dyDescent="0.25">
      <c r="A81" s="12" t="s">
        <v>264</v>
      </c>
      <c r="B81" s="3" t="s">
        <v>265</v>
      </c>
      <c r="C81" s="3" t="s">
        <v>198</v>
      </c>
      <c r="D81" s="6">
        <v>20</v>
      </c>
      <c r="E81" s="20">
        <v>30</v>
      </c>
      <c r="F81" s="20">
        <v>30</v>
      </c>
      <c r="G81" s="20">
        <v>30</v>
      </c>
      <c r="H81" s="20">
        <v>30</v>
      </c>
      <c r="I81" s="20">
        <v>30</v>
      </c>
      <c r="J81" s="8" t="s">
        <v>238</v>
      </c>
      <c r="K81" s="13" t="s">
        <v>17</v>
      </c>
      <c r="L81" s="11"/>
    </row>
    <row r="82" spans="1:12" ht="76.5" customHeight="1" x14ac:dyDescent="0.25">
      <c r="A82" s="12" t="s">
        <v>266</v>
      </c>
      <c r="B82" s="3" t="s">
        <v>267</v>
      </c>
      <c r="C82" s="3" t="s">
        <v>268</v>
      </c>
      <c r="D82" s="6">
        <v>41</v>
      </c>
      <c r="E82" s="20">
        <v>45</v>
      </c>
      <c r="F82" s="20">
        <v>55</v>
      </c>
      <c r="G82" s="20">
        <v>65</v>
      </c>
      <c r="H82" s="20">
        <v>70</v>
      </c>
      <c r="I82" s="20">
        <v>75</v>
      </c>
      <c r="J82" s="24"/>
      <c r="K82" s="13" t="s">
        <v>17</v>
      </c>
      <c r="L82" s="11"/>
    </row>
    <row r="83" spans="1:12" ht="191.25" customHeight="1" x14ac:dyDescent="0.25">
      <c r="A83" s="3" t="s">
        <v>281</v>
      </c>
      <c r="B83" s="3" t="s">
        <v>282</v>
      </c>
      <c r="C83" s="3" t="s">
        <v>284</v>
      </c>
      <c r="D83" s="8">
        <v>10.6</v>
      </c>
      <c r="E83" s="8">
        <v>8</v>
      </c>
      <c r="F83" s="8">
        <v>8</v>
      </c>
      <c r="G83" s="8">
        <v>8</v>
      </c>
      <c r="H83" s="8">
        <v>8</v>
      </c>
      <c r="I83" s="8">
        <v>8</v>
      </c>
      <c r="J83" s="8" t="s">
        <v>194</v>
      </c>
      <c r="K83" s="13" t="s">
        <v>17</v>
      </c>
      <c r="L83" s="11"/>
    </row>
    <row r="84" spans="1:12" ht="76.5" customHeight="1" x14ac:dyDescent="0.25">
      <c r="A84" s="2" t="s">
        <v>287</v>
      </c>
      <c r="B84" s="3" t="s">
        <v>288</v>
      </c>
      <c r="C84" s="3" t="s">
        <v>260</v>
      </c>
      <c r="D84" s="6" t="s">
        <v>103</v>
      </c>
      <c r="E84" s="3" t="s">
        <v>289</v>
      </c>
      <c r="F84" s="3" t="s">
        <v>290</v>
      </c>
      <c r="G84" s="3" t="s">
        <v>291</v>
      </c>
      <c r="H84" s="3" t="s">
        <v>291</v>
      </c>
      <c r="I84" s="3" t="s">
        <v>291</v>
      </c>
      <c r="J84" s="3" t="s">
        <v>292</v>
      </c>
      <c r="K84" s="13" t="s">
        <v>17</v>
      </c>
      <c r="L84" s="11"/>
    </row>
    <row r="85" spans="1:12" ht="38.25" customHeight="1" x14ac:dyDescent="0.25">
      <c r="A85" s="12" t="s">
        <v>295</v>
      </c>
      <c r="B85" s="5" t="s">
        <v>296</v>
      </c>
      <c r="C85" s="3" t="s">
        <v>260</v>
      </c>
      <c r="D85" s="8" t="s">
        <v>103</v>
      </c>
      <c r="E85" s="3" t="s">
        <v>289</v>
      </c>
      <c r="F85" s="3" t="s">
        <v>290</v>
      </c>
      <c r="G85" s="3" t="s">
        <v>297</v>
      </c>
      <c r="H85" s="3" t="s">
        <v>297</v>
      </c>
      <c r="I85" s="3" t="s">
        <v>297</v>
      </c>
      <c r="J85" s="3" t="s">
        <v>298</v>
      </c>
      <c r="K85" s="13" t="s">
        <v>162</v>
      </c>
      <c r="L85" s="11"/>
    </row>
    <row r="86" spans="1:12" ht="63.75" customHeight="1" x14ac:dyDescent="0.25">
      <c r="A86" s="12" t="s">
        <v>300</v>
      </c>
      <c r="B86" s="3" t="s">
        <v>301</v>
      </c>
      <c r="C86" s="3" t="s">
        <v>260</v>
      </c>
      <c r="D86" s="8" t="s">
        <v>103</v>
      </c>
      <c r="E86" s="3" t="s">
        <v>289</v>
      </c>
      <c r="F86" s="3" t="s">
        <v>290</v>
      </c>
      <c r="G86" s="3" t="s">
        <v>297</v>
      </c>
      <c r="H86" s="3" t="s">
        <v>297</v>
      </c>
      <c r="I86" s="3" t="s">
        <v>297</v>
      </c>
      <c r="J86" s="3" t="s">
        <v>298</v>
      </c>
      <c r="K86" s="13" t="s">
        <v>162</v>
      </c>
      <c r="L86" s="11"/>
    </row>
  </sheetData>
  <autoFilter ref="A1:K86" xr:uid="{00000000-0009-0000-0000-000006000000}"/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workbookViewId="0"/>
  </sheetViews>
  <sheetFormatPr baseColWidth="10" defaultColWidth="17.33203125" defaultRowHeight="15.75" customHeight="1" x14ac:dyDescent="0.25"/>
  <cols>
    <col min="1" max="1" width="24.6640625" customWidth="1"/>
    <col min="2" max="2" width="69.6640625" customWidth="1"/>
  </cols>
  <sheetData>
    <row r="1" spans="1:2" ht="15.75" customHeight="1" x14ac:dyDescent="0.25">
      <c r="A1" s="14" t="s">
        <v>79</v>
      </c>
      <c r="B1" s="14" t="s">
        <v>130</v>
      </c>
    </row>
    <row r="2" spans="1:2" ht="15.75" customHeight="1" x14ac:dyDescent="0.25">
      <c r="A2" s="15" t="s">
        <v>131</v>
      </c>
      <c r="B2" s="15" t="s">
        <v>132</v>
      </c>
    </row>
    <row r="3" spans="1:2" ht="15.75" customHeight="1" x14ac:dyDescent="0.25">
      <c r="A3" s="17">
        <v>1.6</v>
      </c>
      <c r="B3" s="15" t="s">
        <v>132</v>
      </c>
    </row>
    <row r="4" spans="1:2" ht="15.75" customHeight="1" x14ac:dyDescent="0.25">
      <c r="A4" s="17">
        <v>5.13</v>
      </c>
      <c r="B4" s="15" t="s">
        <v>201</v>
      </c>
    </row>
    <row r="5" spans="1:2" ht="15.75" customHeight="1" x14ac:dyDescent="0.25">
      <c r="A5" s="17">
        <v>2.12</v>
      </c>
      <c r="B5" s="15" t="s">
        <v>202</v>
      </c>
    </row>
    <row r="6" spans="1:2" ht="15.75" customHeight="1" x14ac:dyDescent="0.25">
      <c r="A6" s="17">
        <v>2.14</v>
      </c>
      <c r="B6" s="15" t="s">
        <v>202</v>
      </c>
    </row>
    <row r="7" spans="1:2" ht="15.75" customHeight="1" x14ac:dyDescent="0.25">
      <c r="A7" s="17">
        <v>2.17</v>
      </c>
      <c r="B7" s="15" t="s">
        <v>203</v>
      </c>
    </row>
    <row r="8" spans="1:2" ht="15.75" customHeight="1" x14ac:dyDescent="0.25">
      <c r="A8" s="17">
        <v>1.8</v>
      </c>
      <c r="B8" s="15" t="s">
        <v>204</v>
      </c>
    </row>
    <row r="9" spans="1:2" ht="15.75" customHeight="1" x14ac:dyDescent="0.25">
      <c r="A9" s="17">
        <v>1.1200000000000001</v>
      </c>
      <c r="B9" s="15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00"/>
  </sheetPr>
  <dimension ref="A1:X13"/>
  <sheetViews>
    <sheetView showGridLines="0" zoomScale="90" zoomScaleNormal="90" workbookViewId="0"/>
  </sheetViews>
  <sheetFormatPr baseColWidth="10" defaultColWidth="4.77734375" defaultRowHeight="13.8" x14ac:dyDescent="0.25"/>
  <cols>
    <col min="1" max="24" width="4.77734375" style="48" customWidth="1"/>
    <col min="25" max="16384" width="4.77734375" style="48"/>
  </cols>
  <sheetData>
    <row r="1" spans="1:24" x14ac:dyDescent="0.25">
      <c r="A1" s="51" t="s">
        <v>594</v>
      </c>
    </row>
    <row r="2" spans="1:24" x14ac:dyDescent="0.25">
      <c r="B2" s="77" t="s">
        <v>617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24" x14ac:dyDescent="0.25">
      <c r="B3" s="77" t="s">
        <v>555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x14ac:dyDescent="0.25">
      <c r="B4" s="77" t="s">
        <v>579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ht="4.95" customHeight="1" x14ac:dyDescent="0.2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4" x14ac:dyDescent="0.25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244" t="s">
        <v>619</v>
      </c>
      <c r="P6" s="244"/>
      <c r="Q6" s="244"/>
      <c r="R6" s="244"/>
      <c r="S6" s="244"/>
      <c r="T6" s="244"/>
      <c r="U6" s="244"/>
      <c r="V6" s="244"/>
      <c r="W6" s="244"/>
      <c r="X6" s="244"/>
    </row>
    <row r="7" spans="1:24" x14ac:dyDescent="0.25">
      <c r="B7" s="67" t="s">
        <v>554</v>
      </c>
      <c r="C7" s="77" t="s">
        <v>556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 t="s">
        <v>618</v>
      </c>
      <c r="P7" s="77"/>
      <c r="Q7" s="77" t="s">
        <v>620</v>
      </c>
      <c r="R7" s="77"/>
      <c r="S7" s="77" t="s">
        <v>621</v>
      </c>
      <c r="T7" s="77"/>
      <c r="U7" s="77" t="s">
        <v>622</v>
      </c>
      <c r="V7" s="77"/>
      <c r="W7" s="239" t="s">
        <v>566</v>
      </c>
      <c r="X7" s="239"/>
    </row>
    <row r="8" spans="1:24" x14ac:dyDescent="0.25">
      <c r="B8" s="71">
        <v>1</v>
      </c>
      <c r="C8" s="245" t="s">
        <v>557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2">
        <f>'OBJETIVO 1.'!AT29</f>
        <v>0</v>
      </c>
      <c r="P8" s="243"/>
      <c r="Q8" s="242">
        <f>'OBJETIVO 1.'!AW29</f>
        <v>0</v>
      </c>
      <c r="R8" s="243"/>
      <c r="S8" s="242">
        <f>'OBJETIVO 1.'!AZ29</f>
        <v>0</v>
      </c>
      <c r="T8" s="243"/>
      <c r="U8" s="242">
        <f>'OBJETIVO 1.'!BC29</f>
        <v>0</v>
      </c>
      <c r="V8" s="243"/>
      <c r="W8" s="233">
        <f>SUM(O8:V8)/4</f>
        <v>0</v>
      </c>
      <c r="X8" s="234"/>
    </row>
    <row r="9" spans="1:24" x14ac:dyDescent="0.25">
      <c r="B9" s="71">
        <v>2</v>
      </c>
      <c r="C9" s="245" t="s">
        <v>545</v>
      </c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0">
        <f>'OBJETIVO 2.'!AT35</f>
        <v>0</v>
      </c>
      <c r="P9" s="241"/>
      <c r="Q9" s="240">
        <f>'OBJETIVO 2.'!AW35</f>
        <v>0</v>
      </c>
      <c r="R9" s="241"/>
      <c r="S9" s="240">
        <f>'OBJETIVO 2.'!AZ35</f>
        <v>0</v>
      </c>
      <c r="T9" s="241"/>
      <c r="U9" s="240">
        <f>'OBJETIVO 2.'!BC35</f>
        <v>0</v>
      </c>
      <c r="V9" s="241"/>
      <c r="W9" s="233">
        <f>SUM(O9:V9)/4</f>
        <v>0</v>
      </c>
      <c r="X9" s="234"/>
    </row>
    <row r="10" spans="1:24" x14ac:dyDescent="0.25">
      <c r="B10" s="71">
        <v>3</v>
      </c>
      <c r="C10" s="245" t="s">
        <v>546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0">
        <f>'OBJETIVO 3.'!AT17</f>
        <v>0</v>
      </c>
      <c r="P10" s="241"/>
      <c r="Q10" s="240">
        <f>'OBJETIVO 3.'!AW17</f>
        <v>0</v>
      </c>
      <c r="R10" s="241"/>
      <c r="S10" s="240">
        <f>'OBJETIVO 3.'!AZ17</f>
        <v>0</v>
      </c>
      <c r="T10" s="241"/>
      <c r="U10" s="240">
        <f>'OBJETIVO 3.'!BC17</f>
        <v>0</v>
      </c>
      <c r="V10" s="241"/>
      <c r="W10" s="233">
        <f>SUM(O10:V10)/4</f>
        <v>0</v>
      </c>
      <c r="X10" s="234"/>
    </row>
    <row r="11" spans="1:24" x14ac:dyDescent="0.25">
      <c r="B11" s="71">
        <v>4</v>
      </c>
      <c r="C11" s="245" t="s">
        <v>547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0">
        <f>'OBJETIVO 4.'!AT12</f>
        <v>0</v>
      </c>
      <c r="P11" s="241"/>
      <c r="Q11" s="240">
        <f>'OBJETIVO 4.'!AW12</f>
        <v>0</v>
      </c>
      <c r="R11" s="241"/>
      <c r="S11" s="240">
        <f>'OBJETIVO 4.'!AZ12</f>
        <v>0</v>
      </c>
      <c r="T11" s="241"/>
      <c r="U11" s="240">
        <f>'OBJETIVO 4.'!BC12</f>
        <v>0</v>
      </c>
      <c r="V11" s="241"/>
      <c r="W11" s="233">
        <f>SUM(O11:V11)/4</f>
        <v>0</v>
      </c>
      <c r="X11" s="234"/>
    </row>
    <row r="12" spans="1:24" x14ac:dyDescent="0.25">
      <c r="B12" s="71">
        <v>5</v>
      </c>
      <c r="C12" s="245" t="s">
        <v>548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0">
        <f>'OBJETIVO 5.'!AT18</f>
        <v>0</v>
      </c>
      <c r="P12" s="241"/>
      <c r="Q12" s="240">
        <f>'OBJETIVO 5.'!AW18</f>
        <v>0</v>
      </c>
      <c r="R12" s="241"/>
      <c r="S12" s="240">
        <f>'OBJETIVO 5.'!AZ18</f>
        <v>0</v>
      </c>
      <c r="T12" s="241"/>
      <c r="U12" s="240">
        <f>'OBJETIVO 5.'!BC18</f>
        <v>0</v>
      </c>
      <c r="V12" s="241"/>
      <c r="W12" s="233">
        <f>SUM(O12:V12)/4</f>
        <v>0</v>
      </c>
      <c r="X12" s="234"/>
    </row>
    <row r="13" spans="1:24" x14ac:dyDescent="0.25">
      <c r="B13" s="235" t="s">
        <v>623</v>
      </c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7"/>
      <c r="O13" s="238">
        <f>SUM(O8:P12)/5</f>
        <v>0</v>
      </c>
      <c r="P13" s="238"/>
      <c r="Q13" s="238">
        <f>SUM(Q8:R12)/5</f>
        <v>0</v>
      </c>
      <c r="R13" s="238"/>
      <c r="S13" s="238">
        <f>SUM(S8:T12)/5</f>
        <v>0</v>
      </c>
      <c r="T13" s="238"/>
      <c r="U13" s="238">
        <f>SUM(U8:V12)/5</f>
        <v>0</v>
      </c>
      <c r="V13" s="238"/>
      <c r="W13" s="238">
        <f>SUM(W8:X12)/5</f>
        <v>0</v>
      </c>
      <c r="X13" s="238"/>
    </row>
  </sheetData>
  <mergeCells count="46">
    <mergeCell ref="C9:N9"/>
    <mergeCell ref="C10:N10"/>
    <mergeCell ref="C11:N11"/>
    <mergeCell ref="C12:N12"/>
    <mergeCell ref="O6:X6"/>
    <mergeCell ref="O7:P7"/>
    <mergeCell ref="O8:P8"/>
    <mergeCell ref="O9:P9"/>
    <mergeCell ref="O10:P10"/>
    <mergeCell ref="B2:X2"/>
    <mergeCell ref="B3:X3"/>
    <mergeCell ref="B4:X4"/>
    <mergeCell ref="C7:N7"/>
    <mergeCell ref="C8:N8"/>
    <mergeCell ref="O11:P11"/>
    <mergeCell ref="O12:P12"/>
    <mergeCell ref="Q7:R7"/>
    <mergeCell ref="Q8:R8"/>
    <mergeCell ref="Q9:R9"/>
    <mergeCell ref="Q10:R10"/>
    <mergeCell ref="Q11:R11"/>
    <mergeCell ref="Q12:R12"/>
    <mergeCell ref="S7:T7"/>
    <mergeCell ref="S8:T8"/>
    <mergeCell ref="S9:T9"/>
    <mergeCell ref="S10:T10"/>
    <mergeCell ref="S11:T11"/>
    <mergeCell ref="U7:V7"/>
    <mergeCell ref="U8:V8"/>
    <mergeCell ref="U9:V9"/>
    <mergeCell ref="U10:V10"/>
    <mergeCell ref="U11:V11"/>
    <mergeCell ref="W7:X7"/>
    <mergeCell ref="W8:X8"/>
    <mergeCell ref="W9:X9"/>
    <mergeCell ref="W10:X10"/>
    <mergeCell ref="W11:X11"/>
    <mergeCell ref="W12:X12"/>
    <mergeCell ref="B13:N13"/>
    <mergeCell ref="O13:P13"/>
    <mergeCell ref="Q13:R13"/>
    <mergeCell ref="S13:T13"/>
    <mergeCell ref="U13:V13"/>
    <mergeCell ref="W13:X13"/>
    <mergeCell ref="S12:T12"/>
    <mergeCell ref="U12:V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OBJETIVO 1.</vt:lpstr>
      <vt:lpstr>OBJETIVO 2.</vt:lpstr>
      <vt:lpstr>OBJETIVO 3.</vt:lpstr>
      <vt:lpstr>OBJETIVO 4.</vt:lpstr>
      <vt:lpstr>OBJETIVO 5.</vt:lpstr>
      <vt:lpstr>RESUMEN</vt:lpstr>
      <vt:lpstr>Verif </vt:lpstr>
      <vt:lpstr>Posibles cambios</vt:lpstr>
      <vt:lpstr>CALIFICACIÓN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Rafael Antonio Rúa de La Hoz</cp:lastModifiedBy>
  <cp:lastPrinted>2021-01-28T14:44:50Z</cp:lastPrinted>
  <dcterms:created xsi:type="dcterms:W3CDTF">2020-10-27T17:15:16Z</dcterms:created>
  <dcterms:modified xsi:type="dcterms:W3CDTF">2024-01-26T21:38:54Z</dcterms:modified>
</cp:coreProperties>
</file>